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1096" yWindow="435" windowWidth="7890" windowHeight="4650" tabRatio="922" activeTab="0"/>
  </bookViews>
  <sheets>
    <sheet name="EBITDA" sheetId="1" r:id="rId1"/>
    <sheet name="CF" sheetId="2" r:id="rId2"/>
    <sheet name="PV of TV" sheetId="3" r:id="rId3"/>
    <sheet name="Depreciation" sheetId="4" r:id="rId4"/>
  </sheets>
  <definedNames>
    <definedName name="Andre_faste_kostnader">#REF!</definedName>
    <definedName name="Dekningsbidrag">#REF!</definedName>
    <definedName name="Direkte_lønn">#REF!</definedName>
    <definedName name="Direkte_materialer">#REF!</definedName>
    <definedName name="Driftstid_per_år">#REF!</definedName>
    <definedName name="Faste_betalbare_kostnader">#REF!</definedName>
    <definedName name="FBK">#REF!</definedName>
    <definedName name="Ferdigvarelager">#REF!</definedName>
    <definedName name="Forventet_salg_år_1">#REF!</definedName>
    <definedName name="FTK">#REF!</definedName>
    <definedName name="Generell_prisstigning">#REF!</definedName>
    <definedName name="Indir.faste_tilv.kostnader">#REF!</definedName>
    <definedName name="Indir.var.tilv.kostnader">#REF!</definedName>
    <definedName name="Investering">#REF!</definedName>
    <definedName name="Krav_til_avkastning_før_skatt">#REF!</definedName>
    <definedName name="Kundefordringer">#REF!</definedName>
    <definedName name="Leverandørgjeld">#REF!</definedName>
    <definedName name="Levetid">#REF!</definedName>
    <definedName name="Lån">#REF!</definedName>
    <definedName name="Lånerente">#REF!</definedName>
    <definedName name="Materiallager">#REF!</definedName>
    <definedName name="Nedbetalingstid">#REF!</definedName>
    <definedName name="Produkjsonslønn">#REF!</definedName>
    <definedName name="Prosukjsonslønn">#REF!</definedName>
    <definedName name="Rente_på_gjeld">#REF!</definedName>
    <definedName name="Råvarekost">#REF!</definedName>
    <definedName name="Råvarekostnader">#REF!</definedName>
    <definedName name="Salg_år_1">#REF!</definedName>
    <definedName name="Salgspris">#REF!</definedName>
    <definedName name="Skattemessig_avskrivning">#REF!</definedName>
    <definedName name="Skattesats">#REF!</definedName>
    <definedName name="Vekstfaktor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<sst xmlns="http://schemas.openxmlformats.org/spreadsheetml/2006/main" count="85" uniqueCount="48">
  <si>
    <t>-</t>
  </si>
  <si>
    <t>=</t>
  </si>
  <si>
    <t>+</t>
  </si>
  <si>
    <t>EBITDA</t>
  </si>
  <si>
    <t>RRR</t>
  </si>
  <si>
    <r>
      <t>TV</t>
    </r>
    <r>
      <rPr>
        <vertAlign val="subscript"/>
        <sz val="10"/>
        <rFont val="Arial"/>
        <family val="2"/>
      </rPr>
      <t>3</t>
    </r>
  </si>
  <si>
    <t>IRR</t>
  </si>
  <si>
    <t>Finansinntekter</t>
  </si>
  <si>
    <t>Finanskostnader</t>
  </si>
  <si>
    <t>Resultat før skattekostnad</t>
  </si>
  <si>
    <t>Skattekostnad</t>
  </si>
  <si>
    <t>Årsresultat</t>
  </si>
  <si>
    <t>Net Sales</t>
  </si>
  <si>
    <t>VC</t>
  </si>
  <si>
    <t>Contribution margin</t>
  </si>
  <si>
    <t>Investment</t>
  </si>
  <si>
    <t>CF incl. Terminal Value</t>
  </si>
  <si>
    <t>Cash Flow before tax</t>
  </si>
  <si>
    <t>Net present value</t>
  </si>
  <si>
    <t>Year 0</t>
  </si>
  <si>
    <t>Year 1</t>
  </si>
  <si>
    <t>Year 2</t>
  </si>
  <si>
    <t>Year 3</t>
  </si>
  <si>
    <t>FC (payable)</t>
  </si>
  <si>
    <t>EBITDA = Conribution margin  - Payable Fixed Costs</t>
  </si>
  <si>
    <t>EBIT = CM - PFC - Depreciation</t>
  </si>
  <si>
    <t>Contribution margin = Revenue - Variable Costs</t>
  </si>
  <si>
    <t xml:space="preserve">CF </t>
  </si>
  <si>
    <t>Year 4</t>
  </si>
  <si>
    <r>
      <t xml:space="preserve">EBIT </t>
    </r>
    <r>
      <rPr>
        <b/>
        <sz val="10"/>
        <color indexed="22"/>
        <rFont val="Arial"/>
        <family val="2"/>
      </rPr>
      <t>(driftsresultat)</t>
    </r>
  </si>
  <si>
    <r>
      <t xml:space="preserve">Contribution margin </t>
    </r>
    <r>
      <rPr>
        <b/>
        <sz val="10"/>
        <color indexed="22"/>
        <rFont val="Arial"/>
        <family val="2"/>
      </rPr>
      <t>(dekningsbidrag)</t>
    </r>
  </si>
  <si>
    <r>
      <t xml:space="preserve">Revenue </t>
    </r>
    <r>
      <rPr>
        <sz val="10"/>
        <color indexed="22"/>
        <rFont val="Arial"/>
        <family val="2"/>
      </rPr>
      <t>(Inntekter)</t>
    </r>
  </si>
  <si>
    <r>
      <t xml:space="preserve">Fixed costs (payable) </t>
    </r>
    <r>
      <rPr>
        <sz val="10"/>
        <color indexed="22"/>
        <rFont val="Arial"/>
        <family val="2"/>
      </rPr>
      <t>(faste betalbare kostnader)</t>
    </r>
  </si>
  <si>
    <r>
      <t>Variable costs</t>
    </r>
    <r>
      <rPr>
        <sz val="10"/>
        <color indexed="22"/>
        <rFont val="Arial"/>
        <family val="2"/>
      </rPr>
      <t xml:space="preserve"> (variable kostnader)</t>
    </r>
  </si>
  <si>
    <r>
      <t>Depreciation</t>
    </r>
    <r>
      <rPr>
        <sz val="10"/>
        <color indexed="22"/>
        <rFont val="Arial"/>
        <family val="2"/>
      </rPr>
      <t xml:space="preserve"> (avskrivninger)</t>
    </r>
  </si>
  <si>
    <t>Requirements for the business plan</t>
  </si>
  <si>
    <t>An example with depreciation</t>
  </si>
  <si>
    <t>year 0</t>
  </si>
  <si>
    <t>year 1</t>
  </si>
  <si>
    <t>year 2</t>
  </si>
  <si>
    <t>year 3</t>
  </si>
  <si>
    <t>Linear depreciation</t>
  </si>
  <si>
    <t>year 4</t>
  </si>
  <si>
    <t>Degressive depreciation</t>
  </si>
  <si>
    <t>EBIT</t>
  </si>
  <si>
    <t>Depreciation</t>
  </si>
  <si>
    <t>(equals pre-money valuation)</t>
  </si>
  <si>
    <t>Cash Flow with TV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</si>
</sst>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\ %"/>
    <numFmt numFmtId="180" formatCode="&quot;kr&quot;\ #,##0.0;[Red]&quot;kr&quot;\ \-#,##0.0"/>
    <numFmt numFmtId="181" formatCode="0.000"/>
    <numFmt numFmtId="182" formatCode="0.0000"/>
    <numFmt numFmtId="183" formatCode="0.00000"/>
    <numFmt numFmtId="184" formatCode="0.000\ %"/>
    <numFmt numFmtId="185" formatCode="#,##0.0"/>
    <numFmt numFmtId="186" formatCode="0.0%"/>
    <numFmt numFmtId="187" formatCode="_ * #,##0.0_ ;_ * \-#,##0.0_ ;_ * &quot;-&quot;??_ ;_ @_ "/>
    <numFmt numFmtId="188" formatCode="_ * #,##0_ ;_ * \-#,##0_ ;_ * &quot;-&quot;??_ ;_ @_ "/>
    <numFmt numFmtId="189" formatCode="_(* #,##0.0_);_(* \(#,##0.0\);_(* &quot;-&quot;??_);_(@_)"/>
    <numFmt numFmtId="190" formatCode="_(* #,##0_);_(* \(#,##0\);_(* &quot;-&quot;??_);_(@_)"/>
    <numFmt numFmtId="191" formatCode="_ * #,##0.000_ ;_ * \-#,##0.000_ ;_ * &quot;-&quot;??_ ;_ @_ "/>
    <numFmt numFmtId="192" formatCode="_ * #,##0.0000_ ;_ * \-#,##0.0000_ ;_ * &quot;-&quot;??_ ;_ @_ "/>
    <numFmt numFmtId="193" formatCode="_(* #,##0.0_);_(* \(#,##0.0\);_(* &quot;-&quot;?_);_(@_)"/>
    <numFmt numFmtId="194" formatCode="_ * #,##0.0_ ;_ * \-#,##0.0_ ;_ * &quot;-&quot;?_ ;_ @_ "/>
    <numFmt numFmtId="195" formatCode="0.0000\ %"/>
    <numFmt numFmtId="196" formatCode="0.00000\ %"/>
    <numFmt numFmtId="197" formatCode="0.0000000"/>
    <numFmt numFmtId="198" formatCode="0.000000"/>
  </numFmts>
  <fonts count="14">
    <font>
      <sz val="10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color indexed="23"/>
      <name val="Arial"/>
      <family val="0"/>
    </font>
    <font>
      <sz val="10"/>
      <color indexed="22"/>
      <name val="Arial"/>
      <family val="0"/>
    </font>
    <font>
      <b/>
      <sz val="10"/>
      <color indexed="23"/>
      <name val="Arial"/>
      <family val="0"/>
    </font>
    <font>
      <b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1" applyFont="0" applyFill="0" applyBorder="0" applyAlignment="0"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6" fillId="0" borderId="0" xfId="0" applyNumberFormat="1" applyFont="1" applyAlignment="1">
      <alignment/>
    </xf>
    <xf numFmtId="188" fontId="1" fillId="0" borderId="0" xfId="15" applyNumberFormat="1" applyFont="1" applyBorder="1" applyAlignment="1">
      <alignment/>
    </xf>
    <xf numFmtId="188" fontId="0" fillId="0" borderId="0" xfId="15" applyNumberFormat="1" applyBorder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88" fontId="0" fillId="0" borderId="0" xfId="15" applyNumberFormat="1" applyFill="1" applyAlignment="1">
      <alignment/>
    </xf>
    <xf numFmtId="0" fontId="0" fillId="0" borderId="0" xfId="0" applyFill="1" applyAlignment="1">
      <alignment horizontal="right"/>
    </xf>
    <xf numFmtId="188" fontId="1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88" fontId="2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90" fontId="1" fillId="0" borderId="0" xfId="15" applyNumberFormat="1" applyFont="1" applyFill="1" applyAlignment="1">
      <alignment horizontal="left" indent="1"/>
    </xf>
    <xf numFmtId="10" fontId="1" fillId="0" borderId="0" xfId="22" applyNumberFormat="1" applyFont="1" applyFill="1" applyAlignment="1">
      <alignment/>
    </xf>
    <xf numFmtId="0" fontId="1" fillId="0" borderId="0" xfId="0" applyFont="1" applyAlignment="1">
      <alignment horizontal="left"/>
    </xf>
    <xf numFmtId="188" fontId="6" fillId="0" borderId="0" xfId="15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0" fillId="0" borderId="0" xfId="22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188" fontId="3" fillId="0" borderId="0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9" fontId="5" fillId="0" borderId="0" xfId="22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 quotePrefix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88" fontId="6" fillId="0" borderId="1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9" fontId="6" fillId="0" borderId="0" xfId="22" applyFont="1" applyBorder="1" applyAlignment="1">
      <alignment/>
    </xf>
    <xf numFmtId="0" fontId="0" fillId="0" borderId="0" xfId="0" applyFont="1" applyBorder="1" applyAlignment="1">
      <alignment horizontal="right"/>
    </xf>
    <xf numFmtId="188" fontId="0" fillId="0" borderId="0" xfId="15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ener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150" zoomScaleNormal="150" workbookViewId="0" topLeftCell="A1">
      <selection activeCell="D17" sqref="D17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16.140625" style="0" customWidth="1"/>
    <col min="4" max="5" width="11.140625" style="0" customWidth="1"/>
    <col min="6" max="6" width="12.7109375" style="0" customWidth="1"/>
  </cols>
  <sheetData>
    <row r="2" ht="12.75">
      <c r="B2" s="6" t="s">
        <v>35</v>
      </c>
    </row>
    <row r="4" spans="1:6" ht="12.75">
      <c r="A4" s="1"/>
      <c r="B4" s="1"/>
      <c r="C4" s="17" t="s">
        <v>19</v>
      </c>
      <c r="D4" s="17" t="s">
        <v>20</v>
      </c>
      <c r="E4" s="17" t="s">
        <v>21</v>
      </c>
      <c r="F4" s="17" t="s">
        <v>22</v>
      </c>
    </row>
    <row r="5" spans="1:6" ht="12.75">
      <c r="A5" s="4"/>
      <c r="B5" t="s">
        <v>31</v>
      </c>
      <c r="C5" s="2"/>
      <c r="D5" s="2">
        <v>10000</v>
      </c>
      <c r="E5" s="2">
        <f>D5*1.1</f>
        <v>11000</v>
      </c>
      <c r="F5" s="2">
        <f>E5*1.1</f>
        <v>12100.000000000002</v>
      </c>
    </row>
    <row r="6" spans="1:6" ht="12.75">
      <c r="A6" s="10" t="s">
        <v>0</v>
      </c>
      <c r="B6" s="18" t="s">
        <v>33</v>
      </c>
      <c r="C6" s="3"/>
      <c r="D6" s="3">
        <v>5000</v>
      </c>
      <c r="E6" s="3">
        <f>D6*1.1</f>
        <v>5500</v>
      </c>
      <c r="F6" s="3">
        <f>E6*1.1</f>
        <v>6050.000000000001</v>
      </c>
    </row>
    <row r="7" spans="1:6" ht="12.75">
      <c r="A7" s="10" t="s">
        <v>1</v>
      </c>
      <c r="B7" s="49" t="s">
        <v>30</v>
      </c>
      <c r="C7" s="2"/>
      <c r="D7" s="2">
        <f>D5-D6</f>
        <v>5000</v>
      </c>
      <c r="E7" s="2">
        <f>E5-E6</f>
        <v>5500</v>
      </c>
      <c r="F7" s="2">
        <f>F5-F6</f>
        <v>6050.000000000001</v>
      </c>
    </row>
    <row r="8" spans="1:7" ht="13.5" thickBot="1">
      <c r="A8" s="43" t="s">
        <v>0</v>
      </c>
      <c r="B8" s="44" t="s">
        <v>32</v>
      </c>
      <c r="C8" s="45"/>
      <c r="D8" s="45">
        <v>2000</v>
      </c>
      <c r="E8" s="45">
        <v>2000</v>
      </c>
      <c r="F8" s="45">
        <v>2000</v>
      </c>
      <c r="G8" s="45"/>
    </row>
    <row r="9" spans="1:6" ht="12.75">
      <c r="A9" s="10" t="s">
        <v>1</v>
      </c>
      <c r="B9" s="16" t="s">
        <v>3</v>
      </c>
      <c r="C9" s="2"/>
      <c r="D9" s="19">
        <f>D7-D8</f>
        <v>3000</v>
      </c>
      <c r="E9" s="19">
        <f>E7-E8</f>
        <v>3500</v>
      </c>
      <c r="F9" s="19">
        <f>F7-F8</f>
        <v>4050.000000000001</v>
      </c>
    </row>
    <row r="10" spans="1:7" ht="12.75">
      <c r="A10" s="13" t="s">
        <v>0</v>
      </c>
      <c r="B10" s="1" t="s">
        <v>34</v>
      </c>
      <c r="C10" s="5"/>
      <c r="D10" s="5"/>
      <c r="E10" s="5"/>
      <c r="F10" s="5"/>
      <c r="G10" s="5"/>
    </row>
    <row r="11" spans="1:7" ht="12.75">
      <c r="A11" s="7" t="s">
        <v>1</v>
      </c>
      <c r="B11" s="36" t="s">
        <v>29</v>
      </c>
      <c r="C11" s="33"/>
      <c r="D11" s="5"/>
      <c r="E11" s="5"/>
      <c r="F11" s="5"/>
      <c r="G11" s="5"/>
    </row>
    <row r="12" spans="2:7" ht="12.75">
      <c r="B12" s="51" t="s">
        <v>7</v>
      </c>
      <c r="C12" s="5"/>
      <c r="E12" s="5"/>
      <c r="F12" s="5"/>
      <c r="G12" s="5"/>
    </row>
    <row r="13" spans="2:7" ht="12.75">
      <c r="B13" s="52" t="s">
        <v>8</v>
      </c>
      <c r="D13" s="42" t="s">
        <v>26</v>
      </c>
      <c r="E13" s="9"/>
      <c r="F13" s="9"/>
      <c r="G13" s="5"/>
    </row>
    <row r="14" spans="2:7" ht="12.75">
      <c r="B14" s="46" t="s">
        <v>9</v>
      </c>
      <c r="D14" s="37" t="s">
        <v>24</v>
      </c>
      <c r="E14" s="5"/>
      <c r="F14" s="5"/>
      <c r="G14" s="5"/>
    </row>
    <row r="15" spans="2:7" ht="12.75">
      <c r="B15" s="50" t="s">
        <v>10</v>
      </c>
      <c r="D15" s="37" t="s">
        <v>25</v>
      </c>
      <c r="E15" s="5"/>
      <c r="F15" s="34"/>
      <c r="G15" s="5"/>
    </row>
    <row r="16" spans="2:7" ht="12.75">
      <c r="B16" s="53" t="s">
        <v>11</v>
      </c>
      <c r="C16" s="5"/>
      <c r="D16" s="5"/>
      <c r="E16" s="5"/>
      <c r="F16" s="5"/>
      <c r="G16" s="34"/>
    </row>
    <row r="17" spans="3:7" ht="12.75">
      <c r="C17" s="20"/>
      <c r="D17" s="12"/>
      <c r="E17" s="35"/>
      <c r="F17" s="5"/>
      <c r="G17" s="34"/>
    </row>
    <row r="18" spans="2:7" ht="12.75">
      <c r="B18" s="5"/>
      <c r="C18" s="5"/>
      <c r="D18" s="5"/>
      <c r="E18" s="5"/>
      <c r="F18" s="5"/>
      <c r="G18" s="34"/>
    </row>
    <row r="19" spans="3:7" ht="12.75">
      <c r="C19" s="21"/>
      <c r="D19" s="21"/>
      <c r="E19" s="21"/>
      <c r="F19" s="21"/>
      <c r="G19" s="5"/>
    </row>
    <row r="20" spans="2:7" ht="12.75">
      <c r="B20" s="5"/>
      <c r="C20" s="5"/>
      <c r="D20" s="5"/>
      <c r="E20" s="5"/>
      <c r="F20" s="5"/>
      <c r="G20" s="34"/>
    </row>
    <row r="21" spans="2:7" ht="12.75">
      <c r="B21" s="5"/>
      <c r="C21" s="5"/>
      <c r="D21" s="5"/>
      <c r="E21" s="8"/>
      <c r="F21" s="34"/>
      <c r="G21" s="34"/>
    </row>
    <row r="22" spans="2:7" ht="12.75">
      <c r="B22" s="5"/>
      <c r="C22" s="5"/>
      <c r="D22" s="5"/>
      <c r="E22" s="5"/>
      <c r="F22" s="5"/>
      <c r="G22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="140" zoomScaleNormal="140" workbookViewId="0" topLeftCell="A1">
      <selection activeCell="E17" sqref="E17"/>
    </sheetView>
  </sheetViews>
  <sheetFormatPr defaultColWidth="9.140625" defaultRowHeight="12.75"/>
  <cols>
    <col min="1" max="1" width="4.7109375" style="0" customWidth="1"/>
    <col min="2" max="2" width="24.00390625" style="0" bestFit="1" customWidth="1"/>
    <col min="3" max="3" width="16.421875" style="0" bestFit="1" customWidth="1"/>
    <col min="4" max="4" width="11.57421875" style="0" customWidth="1"/>
    <col min="5" max="5" width="12.28125" style="0" customWidth="1"/>
    <col min="6" max="6" width="12.140625" style="0" customWidth="1"/>
    <col min="7" max="8" width="11.57421875" style="0" customWidth="1"/>
    <col min="9" max="9" width="29.28125" style="0" customWidth="1"/>
    <col min="10" max="16384" width="11.57421875" style="0" customWidth="1"/>
  </cols>
  <sheetData>
    <row r="2" ht="12.75">
      <c r="A2" s="32" t="s">
        <v>17</v>
      </c>
    </row>
    <row r="3" ht="12.75">
      <c r="G3" s="5"/>
    </row>
    <row r="4" spans="1:6" ht="12.75">
      <c r="A4" s="1"/>
      <c r="B4" s="1"/>
      <c r="C4" s="41" t="s">
        <v>19</v>
      </c>
      <c r="D4" s="41" t="s">
        <v>20</v>
      </c>
      <c r="E4" s="41" t="s">
        <v>21</v>
      </c>
      <c r="F4" s="41" t="s">
        <v>22</v>
      </c>
    </row>
    <row r="5" spans="1:6" ht="12.75">
      <c r="A5" s="4"/>
      <c r="B5" t="s">
        <v>12</v>
      </c>
      <c r="C5" s="2"/>
      <c r="D5" s="2">
        <f>EBITDA!D5</f>
        <v>10000</v>
      </c>
      <c r="E5" s="2">
        <f>EBITDA!E5</f>
        <v>11000</v>
      </c>
      <c r="F5" s="2">
        <f>EBITDA!F5</f>
        <v>12100.000000000002</v>
      </c>
    </row>
    <row r="6" spans="1:6" ht="12.75">
      <c r="A6" s="10" t="s">
        <v>0</v>
      </c>
      <c r="B6" s="18" t="s">
        <v>13</v>
      </c>
      <c r="C6" s="3"/>
      <c r="D6" s="3">
        <f>EBITDA!D6</f>
        <v>5000</v>
      </c>
      <c r="E6" s="3">
        <f>EBITDA!E6</f>
        <v>5500</v>
      </c>
      <c r="F6" s="3">
        <f>EBITDA!F6</f>
        <v>6050.000000000001</v>
      </c>
    </row>
    <row r="7" spans="1:6" ht="12.75">
      <c r="A7" s="10" t="s">
        <v>1</v>
      </c>
      <c r="B7" s="32" t="s">
        <v>14</v>
      </c>
      <c r="C7" s="2"/>
      <c r="D7" s="2">
        <f>EBITDA!D7</f>
        <v>5000</v>
      </c>
      <c r="E7" s="2">
        <f>EBITDA!E7</f>
        <v>5500</v>
      </c>
      <c r="F7" s="2">
        <f>EBITDA!F7</f>
        <v>6050.000000000001</v>
      </c>
    </row>
    <row r="8" spans="1:6" ht="12.75">
      <c r="A8" s="14" t="s">
        <v>0</v>
      </c>
      <c r="B8" s="1" t="s">
        <v>23</v>
      </c>
      <c r="C8" s="3"/>
      <c r="D8" s="3">
        <f>EBITDA!D8</f>
        <v>2000</v>
      </c>
      <c r="E8" s="3">
        <f>EBITDA!E8</f>
        <v>2000</v>
      </c>
      <c r="F8" s="3">
        <f>EBITDA!F8</f>
        <v>2000</v>
      </c>
    </row>
    <row r="9" spans="1:6" ht="12.75">
      <c r="A9" s="10" t="s">
        <v>1</v>
      </c>
      <c r="B9" s="16" t="s">
        <v>3</v>
      </c>
      <c r="C9" s="2"/>
      <c r="D9" s="2">
        <f>EBITDA!D9</f>
        <v>3000</v>
      </c>
      <c r="E9" s="19">
        <f>E7-E8</f>
        <v>3500</v>
      </c>
      <c r="F9" s="19">
        <f>F7-F8</f>
        <v>4050.000000000001</v>
      </c>
    </row>
    <row r="10" spans="1:6" ht="12.75">
      <c r="A10" s="13" t="s">
        <v>2</v>
      </c>
      <c r="B10" s="1" t="s">
        <v>15</v>
      </c>
      <c r="C10" s="3">
        <v>-4000</v>
      </c>
      <c r="D10" s="1"/>
      <c r="E10" s="1"/>
      <c r="F10" s="1"/>
    </row>
    <row r="11" spans="1:6" ht="12.75">
      <c r="A11" s="15" t="s">
        <v>1</v>
      </c>
      <c r="B11" s="47" t="s">
        <v>27</v>
      </c>
      <c r="C11" s="48">
        <f>SUM(C9:C10)</f>
        <v>-4000</v>
      </c>
      <c r="D11" s="48">
        <f>SUM(D9:D10)</f>
        <v>3000</v>
      </c>
      <c r="E11" s="48">
        <f>SUM(E9:E10)</f>
        <v>3500</v>
      </c>
      <c r="F11" s="48">
        <f>SUM(F9:F10)+G9</f>
        <v>4050.000000000001</v>
      </c>
    </row>
    <row r="13" spans="2:6" ht="12.75">
      <c r="B13" s="8" t="s">
        <v>18</v>
      </c>
      <c r="C13" s="20">
        <f>NPV(F16,D11:F11)+C11</f>
        <v>755.5555555555557</v>
      </c>
      <c r="D13" s="5"/>
      <c r="E13" s="8" t="s">
        <v>6</v>
      </c>
      <c r="F13" s="34">
        <f>IRR(C11:F11)</f>
        <v>0.6512441094508332</v>
      </c>
    </row>
    <row r="14" ht="12.75">
      <c r="G14" s="5"/>
    </row>
    <row r="15" ht="12.75">
      <c r="F15" s="39" t="s">
        <v>4</v>
      </c>
    </row>
    <row r="16" ht="12.75">
      <c r="F16" s="40">
        <v>0.5</v>
      </c>
    </row>
    <row r="17" spans="1:7" ht="12.75">
      <c r="A17" s="11"/>
      <c r="B17" s="11"/>
      <c r="C17" s="11"/>
      <c r="D17" s="11"/>
      <c r="G17" s="11"/>
    </row>
    <row r="18" spans="1:7" ht="12.75">
      <c r="A18" s="22"/>
      <c r="B18" s="11"/>
      <c r="C18" s="11"/>
      <c r="D18" s="11"/>
      <c r="F18" s="39"/>
      <c r="G18" s="23"/>
    </row>
    <row r="19" spans="1:7" ht="12.75">
      <c r="A19" s="11"/>
      <c r="B19" s="11"/>
      <c r="C19" s="38"/>
      <c r="D19" s="24"/>
      <c r="F19" s="39"/>
      <c r="G19" s="23"/>
    </row>
    <row r="20" spans="1:7" ht="12.75">
      <c r="A20" s="11"/>
      <c r="B20" s="11"/>
      <c r="C20" s="24"/>
      <c r="D20" s="24"/>
      <c r="F20" s="39"/>
      <c r="G20" s="11"/>
    </row>
    <row r="21" spans="1:7" ht="12.75">
      <c r="A21" s="25"/>
      <c r="B21" s="11"/>
      <c r="C21" s="24"/>
      <c r="D21" s="24"/>
      <c r="F21" s="24"/>
      <c r="G21" s="11"/>
    </row>
    <row r="22" spans="1:7" ht="12.75">
      <c r="A22" s="25"/>
      <c r="B22" s="11"/>
      <c r="C22" s="24"/>
      <c r="D22" s="24"/>
      <c r="F22" s="24"/>
      <c r="G22" s="11"/>
    </row>
    <row r="23" spans="1:7" ht="12.75">
      <c r="A23" s="25"/>
      <c r="B23" s="22"/>
      <c r="C23" s="26"/>
      <c r="D23" s="26"/>
      <c r="E23" s="26"/>
      <c r="F23" s="26"/>
      <c r="G23" s="11"/>
    </row>
    <row r="24" spans="1:7" ht="12.75">
      <c r="A24" s="25"/>
      <c r="B24" s="11"/>
      <c r="C24" s="24"/>
      <c r="D24" s="24"/>
      <c r="E24" s="24"/>
      <c r="F24" s="24"/>
      <c r="G24" s="11"/>
    </row>
    <row r="25" spans="1:7" ht="12.75">
      <c r="A25" s="25"/>
      <c r="B25" s="27"/>
      <c r="C25" s="28"/>
      <c r="D25" s="28"/>
      <c r="E25" s="28"/>
      <c r="F25" s="28"/>
      <c r="G25" s="11"/>
    </row>
    <row r="26" spans="1:7" ht="12.75">
      <c r="A26" s="25"/>
      <c r="B26" s="11"/>
      <c r="C26" s="24"/>
      <c r="D26" s="24"/>
      <c r="E26" s="24"/>
      <c r="F26" s="24"/>
      <c r="G26" s="11"/>
    </row>
    <row r="27" spans="1:7" ht="12.75">
      <c r="A27" s="25"/>
      <c r="B27" s="11"/>
      <c r="C27" s="24"/>
      <c r="D27" s="24"/>
      <c r="E27" s="24"/>
      <c r="F27" s="24"/>
      <c r="G27" s="11"/>
    </row>
    <row r="28" spans="1:7" ht="12.75">
      <c r="A28" s="25"/>
      <c r="B28" s="11"/>
      <c r="C28" s="24"/>
      <c r="D28" s="24"/>
      <c r="E28" s="24"/>
      <c r="F28" s="24"/>
      <c r="G28" s="11"/>
    </row>
    <row r="29" spans="1:7" ht="12.75">
      <c r="A29" s="25"/>
      <c r="B29" s="11"/>
      <c r="C29" s="24"/>
      <c r="D29" s="24"/>
      <c r="E29" s="24"/>
      <c r="F29" s="24"/>
      <c r="G29" s="11"/>
    </row>
    <row r="30" spans="1:7" ht="12.75">
      <c r="A30" s="25"/>
      <c r="B30" s="22"/>
      <c r="C30" s="26"/>
      <c r="D30" s="26"/>
      <c r="E30" s="26"/>
      <c r="F30" s="26"/>
      <c r="G30" s="11"/>
    </row>
    <row r="31" spans="1:7" ht="12.75">
      <c r="A31" s="11"/>
      <c r="B31" s="11"/>
      <c r="C31" s="24"/>
      <c r="D31" s="24"/>
      <c r="E31" s="24"/>
      <c r="F31" s="24"/>
      <c r="G31" s="11"/>
    </row>
    <row r="32" spans="1:7" ht="12.75">
      <c r="A32" s="11"/>
      <c r="B32" s="29"/>
      <c r="C32" s="30"/>
      <c r="D32" s="24"/>
      <c r="E32" s="26"/>
      <c r="F32" s="3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zoomScale="140" zoomScaleNormal="14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24.00390625" style="0" bestFit="1" customWidth="1"/>
    <col min="3" max="3" width="16.421875" style="0" bestFit="1" customWidth="1"/>
    <col min="4" max="4" width="11.57421875" style="0" customWidth="1"/>
    <col min="5" max="5" width="12.28125" style="0" customWidth="1"/>
    <col min="6" max="6" width="12.140625" style="0" customWidth="1"/>
    <col min="7" max="7" width="12.57421875" style="0" customWidth="1"/>
    <col min="8" max="8" width="11.57421875" style="0" customWidth="1"/>
    <col min="9" max="9" width="29.28125" style="0" customWidth="1"/>
    <col min="10" max="16384" width="11.57421875" style="0" customWidth="1"/>
  </cols>
  <sheetData>
    <row r="2" ht="12.75">
      <c r="A2" s="32" t="s">
        <v>47</v>
      </c>
    </row>
    <row r="3" ht="12.75">
      <c r="G3" s="5"/>
    </row>
    <row r="4" spans="1:7" ht="12.75">
      <c r="A4" s="1"/>
      <c r="B4" s="1"/>
      <c r="C4" s="41" t="s">
        <v>19</v>
      </c>
      <c r="D4" s="41" t="s">
        <v>20</v>
      </c>
      <c r="E4" s="41" t="s">
        <v>21</v>
      </c>
      <c r="F4" s="41" t="s">
        <v>22</v>
      </c>
      <c r="G4" s="41" t="s">
        <v>28</v>
      </c>
    </row>
    <row r="5" spans="1:7" ht="12.75">
      <c r="A5" s="4"/>
      <c r="B5" t="s">
        <v>12</v>
      </c>
      <c r="C5" s="2"/>
      <c r="D5" s="2"/>
      <c r="E5" s="2"/>
      <c r="F5" s="2"/>
      <c r="G5" s="5"/>
    </row>
    <row r="6" spans="1:7" ht="12.75">
      <c r="A6" s="10" t="s">
        <v>0</v>
      </c>
      <c r="B6" s="18" t="s">
        <v>13</v>
      </c>
      <c r="C6" s="3"/>
      <c r="D6" s="3"/>
      <c r="E6" s="3"/>
      <c r="F6" s="3"/>
      <c r="G6" s="5"/>
    </row>
    <row r="7" spans="1:6" ht="12.75">
      <c r="A7" s="10" t="s">
        <v>1</v>
      </c>
      <c r="B7" s="32" t="s">
        <v>14</v>
      </c>
      <c r="C7" s="2"/>
      <c r="D7" s="2"/>
      <c r="E7" s="2"/>
      <c r="F7" s="2"/>
    </row>
    <row r="8" spans="1:6" ht="12.75">
      <c r="A8" s="14" t="s">
        <v>0</v>
      </c>
      <c r="B8" s="1" t="s">
        <v>23</v>
      </c>
      <c r="C8" s="3"/>
      <c r="D8" s="3"/>
      <c r="E8" s="3"/>
      <c r="F8" s="3"/>
    </row>
    <row r="9" spans="1:7" ht="15.75">
      <c r="A9" s="10" t="s">
        <v>1</v>
      </c>
      <c r="B9" s="16" t="s">
        <v>3</v>
      </c>
      <c r="C9" s="2"/>
      <c r="D9" s="2"/>
      <c r="E9" s="19"/>
      <c r="F9" s="19"/>
      <c r="G9" s="4" t="s">
        <v>5</v>
      </c>
    </row>
    <row r="10" spans="1:7" ht="12.75">
      <c r="A10" s="13" t="s">
        <v>2</v>
      </c>
      <c r="B10" s="1" t="s">
        <v>15</v>
      </c>
      <c r="C10" s="3">
        <v>-3000000</v>
      </c>
      <c r="D10" s="1"/>
      <c r="E10" s="1"/>
      <c r="F10" s="1"/>
      <c r="G10" s="54">
        <v>25000000</v>
      </c>
    </row>
    <row r="11" spans="1:7" ht="12.75">
      <c r="A11" s="15" t="s">
        <v>1</v>
      </c>
      <c r="B11" s="47" t="s">
        <v>16</v>
      </c>
      <c r="C11" s="48">
        <f>SUM(C9:C10)</f>
        <v>-3000000</v>
      </c>
      <c r="D11" s="48">
        <v>0</v>
      </c>
      <c r="E11" s="48">
        <v>0</v>
      </c>
      <c r="F11" s="48">
        <v>0</v>
      </c>
      <c r="G11" s="48">
        <f>SUM(G10:G10)+H9</f>
        <v>25000000</v>
      </c>
    </row>
    <row r="13" spans="2:6" ht="12.75">
      <c r="B13" s="8" t="s">
        <v>18</v>
      </c>
      <c r="C13" s="20">
        <f>NPV(F16,D11:G11)+C11</f>
        <v>1938271.6049382715</v>
      </c>
      <c r="D13" s="5"/>
      <c r="E13" s="8" t="s">
        <v>6</v>
      </c>
      <c r="F13" s="34">
        <f>IRR(C11:G11)</f>
        <v>0.6990442448471188</v>
      </c>
    </row>
    <row r="14" spans="2:7" ht="12.75">
      <c r="B14" s="60" t="s">
        <v>46</v>
      </c>
      <c r="G14" s="5"/>
    </row>
    <row r="15" ht="12.75">
      <c r="F15" s="39" t="s">
        <v>4</v>
      </c>
    </row>
    <row r="16" ht="12.75">
      <c r="F16" s="40">
        <v>0.5</v>
      </c>
    </row>
    <row r="17" spans="1:7" ht="12.75">
      <c r="A17" s="11"/>
      <c r="B17" s="11"/>
      <c r="C17" s="11"/>
      <c r="D17" s="11"/>
      <c r="G17" s="11"/>
    </row>
    <row r="18" spans="1:7" ht="12.75">
      <c r="A18" s="22"/>
      <c r="B18" s="11"/>
      <c r="C18" s="11"/>
      <c r="D18" s="11"/>
      <c r="F18" s="39"/>
      <c r="G18" s="23"/>
    </row>
    <row r="19" spans="1:7" ht="12.75">
      <c r="A19" s="11"/>
      <c r="B19" s="11"/>
      <c r="C19" s="38"/>
      <c r="D19" s="24"/>
      <c r="F19" s="39"/>
      <c r="G19" s="23"/>
    </row>
    <row r="20" spans="1:7" ht="12.75">
      <c r="A20" s="11"/>
      <c r="B20" s="11"/>
      <c r="C20" s="24"/>
      <c r="D20" s="24"/>
      <c r="F20" s="39"/>
      <c r="G20" s="11"/>
    </row>
    <row r="21" spans="1:7" ht="12.75">
      <c r="A21" s="25"/>
      <c r="B21" s="11"/>
      <c r="C21" s="24"/>
      <c r="D21" s="24"/>
      <c r="F21" s="24"/>
      <c r="G21" s="11"/>
    </row>
    <row r="22" spans="1:7" ht="12.75">
      <c r="A22" s="25"/>
      <c r="B22" s="11"/>
      <c r="C22" s="24"/>
      <c r="D22" s="24"/>
      <c r="F22" s="24"/>
      <c r="G22" s="11"/>
    </row>
    <row r="23" spans="1:7" ht="12.75">
      <c r="A23" s="25"/>
      <c r="B23" s="22"/>
      <c r="C23" s="26"/>
      <c r="D23" s="26"/>
      <c r="E23" s="26"/>
      <c r="F23" s="26"/>
      <c r="G23" s="11"/>
    </row>
    <row r="24" spans="1:7" ht="12.75">
      <c r="A24" s="25"/>
      <c r="B24" s="11"/>
      <c r="C24" s="24"/>
      <c r="D24" s="24"/>
      <c r="E24" s="24"/>
      <c r="F24" s="24"/>
      <c r="G24" s="11"/>
    </row>
    <row r="25" spans="1:7" ht="12.75">
      <c r="A25" s="25"/>
      <c r="B25" s="27"/>
      <c r="C25" s="28"/>
      <c r="D25" s="28"/>
      <c r="E25" s="28"/>
      <c r="F25" s="28"/>
      <c r="G25" s="11"/>
    </row>
    <row r="26" spans="1:7" ht="12.75">
      <c r="A26" s="25"/>
      <c r="B26" s="11"/>
      <c r="C26" s="24"/>
      <c r="D26" s="24"/>
      <c r="E26" s="24"/>
      <c r="F26" s="24"/>
      <c r="G26" s="11"/>
    </row>
    <row r="27" spans="1:7" ht="12.75">
      <c r="A27" s="25"/>
      <c r="B27" s="11"/>
      <c r="C27" s="24"/>
      <c r="D27" s="24"/>
      <c r="E27" s="24"/>
      <c r="F27" s="24"/>
      <c r="G27" s="11"/>
    </row>
    <row r="28" spans="1:7" ht="12.75">
      <c r="A28" s="25"/>
      <c r="B28" s="11"/>
      <c r="C28" s="24"/>
      <c r="D28" s="24"/>
      <c r="E28" s="24"/>
      <c r="F28" s="24"/>
      <c r="G28" s="11"/>
    </row>
    <row r="29" spans="1:7" ht="12.75">
      <c r="A29" s="25"/>
      <c r="B29" s="11"/>
      <c r="C29" s="24"/>
      <c r="D29" s="24"/>
      <c r="E29" s="24"/>
      <c r="F29" s="24"/>
      <c r="G29" s="11"/>
    </row>
    <row r="30" spans="1:7" ht="12.75">
      <c r="A30" s="25"/>
      <c r="B30" s="22"/>
      <c r="C30" s="26"/>
      <c r="D30" s="26"/>
      <c r="E30" s="26"/>
      <c r="F30" s="26"/>
      <c r="G30" s="11"/>
    </row>
    <row r="31" spans="1:7" ht="12.75">
      <c r="A31" s="11"/>
      <c r="B31" s="11"/>
      <c r="C31" s="24"/>
      <c r="D31" s="24"/>
      <c r="E31" s="24"/>
      <c r="F31" s="24"/>
      <c r="G31" s="11"/>
    </row>
    <row r="32" spans="1:7" ht="12.75">
      <c r="A32" s="11"/>
      <c r="B32" s="29"/>
      <c r="C32" s="30"/>
      <c r="D32" s="24"/>
      <c r="E32" s="26"/>
      <c r="F32" s="3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="140" zoomScaleNormal="14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24.00390625" style="0" bestFit="1" customWidth="1"/>
    <col min="3" max="3" width="16.421875" style="0" bestFit="1" customWidth="1"/>
    <col min="4" max="4" width="11.57421875" style="0" customWidth="1"/>
    <col min="5" max="5" width="12.28125" style="0" customWidth="1"/>
    <col min="6" max="6" width="12.140625" style="0" customWidth="1"/>
    <col min="7" max="8" width="11.57421875" style="0" customWidth="1"/>
    <col min="9" max="9" width="29.28125" style="0" customWidth="1"/>
    <col min="10" max="16384" width="11.57421875" style="0" customWidth="1"/>
  </cols>
  <sheetData>
    <row r="2" ht="12.75">
      <c r="A2" s="32" t="s">
        <v>36</v>
      </c>
    </row>
    <row r="3" spans="3:7" ht="12.75">
      <c r="C3" s="7" t="s">
        <v>37</v>
      </c>
      <c r="D3" s="7" t="s">
        <v>38</v>
      </c>
      <c r="E3" s="7" t="s">
        <v>39</v>
      </c>
      <c r="F3" s="7" t="s">
        <v>40</v>
      </c>
      <c r="G3" s="7" t="s">
        <v>42</v>
      </c>
    </row>
    <row r="4" spans="1:3" s="5" customFormat="1" ht="12.75">
      <c r="A4" s="12"/>
      <c r="B4" s="5" t="s">
        <v>15</v>
      </c>
      <c r="C4" s="55">
        <v>4000</v>
      </c>
    </row>
    <row r="5" spans="2:7" ht="12.75">
      <c r="B5" t="s">
        <v>41</v>
      </c>
      <c r="D5">
        <f>C4/4</f>
        <v>1000</v>
      </c>
      <c r="E5">
        <f>D5</f>
        <v>1000</v>
      </c>
      <c r="F5">
        <f>E5</f>
        <v>1000</v>
      </c>
      <c r="G5">
        <f>F5</f>
        <v>1000</v>
      </c>
    </row>
    <row r="6" spans="2:7" ht="12.75">
      <c r="B6" t="s">
        <v>43</v>
      </c>
      <c r="C6" s="56">
        <v>0.3</v>
      </c>
      <c r="D6" s="5">
        <f>C4*0.3</f>
        <v>1200</v>
      </c>
      <c r="E6" s="57">
        <f>(C4-D6)*C6</f>
        <v>840</v>
      </c>
      <c r="F6" s="58">
        <f>(C4-D6-E6)*C6</f>
        <v>588</v>
      </c>
      <c r="G6" s="59">
        <f>(C4-D6-E6-F6)*C6</f>
        <v>411.59999999999997</v>
      </c>
    </row>
    <row r="7" ht="12.75">
      <c r="G7" s="5"/>
    </row>
    <row r="8" spans="2:6" ht="12.75">
      <c r="B8" t="s">
        <v>3</v>
      </c>
      <c r="F8" s="39"/>
    </row>
    <row r="9" spans="1:6" ht="12.75">
      <c r="A9" s="7" t="s">
        <v>0</v>
      </c>
      <c r="B9" t="s">
        <v>45</v>
      </c>
      <c r="F9" s="40"/>
    </row>
    <row r="10" spans="1:7" ht="12.75">
      <c r="A10" s="25" t="s">
        <v>1</v>
      </c>
      <c r="B10" s="11" t="s">
        <v>44</v>
      </c>
      <c r="C10" s="11"/>
      <c r="D10" s="11"/>
      <c r="G10" s="11"/>
    </row>
    <row r="11" spans="1:7" ht="12.75">
      <c r="A11" s="22"/>
      <c r="B11" s="11"/>
      <c r="C11" s="11"/>
      <c r="D11" s="11"/>
      <c r="F11" s="39"/>
      <c r="G11" s="23"/>
    </row>
    <row r="12" spans="1:7" ht="12.75">
      <c r="A12" s="11"/>
      <c r="B12" s="11"/>
      <c r="C12" s="38"/>
      <c r="D12" s="24"/>
      <c r="F12" s="39"/>
      <c r="G12" s="23"/>
    </row>
    <row r="13" spans="1:7" ht="12.75">
      <c r="A13" s="11"/>
      <c r="B13" s="11"/>
      <c r="C13" s="24"/>
      <c r="D13" s="24"/>
      <c r="F13" s="39"/>
      <c r="G13" s="11"/>
    </row>
    <row r="14" spans="1:7" ht="12.75">
      <c r="A14" s="25"/>
      <c r="B14" s="11"/>
      <c r="C14" s="24"/>
      <c r="D14" s="24"/>
      <c r="F14" s="24"/>
      <c r="G14" s="11"/>
    </row>
    <row r="15" spans="1:7" ht="12.75">
      <c r="A15" s="25"/>
      <c r="B15" s="11"/>
      <c r="C15" s="24"/>
      <c r="D15" s="24"/>
      <c r="F15" s="24"/>
      <c r="G15" s="11"/>
    </row>
    <row r="16" spans="1:7" ht="12.75">
      <c r="A16" s="25"/>
      <c r="B16" s="22"/>
      <c r="C16" s="26"/>
      <c r="D16" s="26"/>
      <c r="E16" s="26"/>
      <c r="F16" s="26"/>
      <c r="G16" s="11"/>
    </row>
    <row r="17" spans="1:7" ht="12.75">
      <c r="A17" s="25"/>
      <c r="B17" s="11"/>
      <c r="C17" s="24"/>
      <c r="D17" s="24"/>
      <c r="E17" s="24"/>
      <c r="F17" s="24"/>
      <c r="G17" s="11"/>
    </row>
    <row r="18" spans="1:7" ht="12.75">
      <c r="A18" s="25"/>
      <c r="B18" s="27"/>
      <c r="C18" s="28"/>
      <c r="D18" s="28"/>
      <c r="E18" s="28"/>
      <c r="F18" s="28"/>
      <c r="G18" s="11"/>
    </row>
    <row r="19" spans="1:7" ht="12.75">
      <c r="A19" s="25"/>
      <c r="B19" s="11"/>
      <c r="C19" s="24"/>
      <c r="D19" s="24"/>
      <c r="E19" s="24"/>
      <c r="F19" s="24"/>
      <c r="G19" s="11"/>
    </row>
    <row r="20" spans="1:7" ht="12.75">
      <c r="A20" s="25"/>
      <c r="B20" s="11"/>
      <c r="C20" s="24"/>
      <c r="D20" s="24"/>
      <c r="E20" s="24"/>
      <c r="F20" s="24"/>
      <c r="G20" s="11"/>
    </row>
    <row r="21" spans="1:7" ht="12.75">
      <c r="A21" s="25"/>
      <c r="B21" s="11"/>
      <c r="C21" s="24"/>
      <c r="D21" s="24"/>
      <c r="E21" s="24"/>
      <c r="F21" s="24"/>
      <c r="G21" s="11"/>
    </row>
    <row r="22" spans="1:7" ht="12.75">
      <c r="A22" s="25"/>
      <c r="B22" s="11"/>
      <c r="C22" s="24"/>
      <c r="D22" s="24"/>
      <c r="E22" s="24"/>
      <c r="F22" s="24"/>
      <c r="G22" s="11"/>
    </row>
    <row r="23" spans="1:7" ht="12.75">
      <c r="A23" s="25"/>
      <c r="B23" s="22"/>
      <c r="C23" s="26"/>
      <c r="D23" s="26"/>
      <c r="E23" s="26"/>
      <c r="F23" s="26"/>
      <c r="G23" s="11"/>
    </row>
    <row r="24" spans="1:7" ht="12.75">
      <c r="A24" s="11"/>
      <c r="B24" s="11"/>
      <c r="C24" s="24"/>
      <c r="D24" s="24"/>
      <c r="E24" s="24"/>
      <c r="F24" s="24"/>
      <c r="G24" s="11"/>
    </row>
    <row r="25" spans="1:7" ht="12.75">
      <c r="A25" s="11"/>
      <c r="B25" s="29"/>
      <c r="C25" s="30"/>
      <c r="D25" s="24"/>
      <c r="E25" s="26"/>
      <c r="F25" s="3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EBITDA</dc:title>
  <dc:subject/>
  <dc:creator>Truls Erikson</dc:creator>
  <cp:keywords/>
  <dc:description>Dette er utkast til gjennomgangsoppgaver. Innholdet kan være unyansert og inneholde en rekke mindre feil som ellers blir kommentert gjennom  kurset...</dc:description>
  <cp:lastModifiedBy>trulse</cp:lastModifiedBy>
  <cp:lastPrinted>2002-10-30T12:45:02Z</cp:lastPrinted>
  <dcterms:created xsi:type="dcterms:W3CDTF">1999-07-16T11:55:52Z</dcterms:created>
  <dcterms:modified xsi:type="dcterms:W3CDTF">2008-11-06T10:52:28Z</dcterms:modified>
  <cp:category>EBIDTA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734994909</vt:i4>
  </property>
  <property fmtid="{D5CDD505-2E9C-101B-9397-08002B2CF9AE}" pid="3" name="_EmailSubject">
    <vt:lpwstr>EBITDA 2005.xls</vt:lpwstr>
  </property>
  <property fmtid="{D5CDD505-2E9C-101B-9397-08002B2CF9AE}" pid="4" name="_AuthorEmail">
    <vt:lpwstr>truls.erikson@iot.ntnu.no</vt:lpwstr>
  </property>
  <property fmtid="{D5CDD505-2E9C-101B-9397-08002B2CF9AE}" pid="5" name="_AuthorEmailDisplayName">
    <vt:lpwstr>Truls Erikson</vt:lpwstr>
  </property>
  <property fmtid="{D5CDD505-2E9C-101B-9397-08002B2CF9AE}" pid="6" name="_PreviousAdHocReviewCycleID">
    <vt:i4>1051603167</vt:i4>
  </property>
  <property fmtid="{D5CDD505-2E9C-101B-9397-08002B2CF9AE}" pid="7" name="_ReviewingToolsShownOnce">
    <vt:lpwstr/>
  </property>
</Properties>
</file>