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.uio.no\los-ads-u1\carolieh\pc\Desktop\Bilagslønnssystem\"/>
    </mc:Choice>
  </mc:AlternateContent>
  <bookViews>
    <workbookView xWindow="-105" yWindow="-105" windowWidth="19410" windowHeight="10410"/>
  </bookViews>
  <sheets>
    <sheet name="Variable tillegg" sheetId="1" r:id="rId1"/>
    <sheet name="Styringsark" sheetId="2" state="hidden" r:id="rId2"/>
    <sheet name="Sheet3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18" i="1"/>
  <c r="I18" i="1" l="1"/>
  <c r="I20" i="1"/>
  <c r="I21" i="1"/>
  <c r="I22" i="1"/>
  <c r="I23" i="1"/>
  <c r="C15" i="2" l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G19" i="1" s="1"/>
  <c r="I19" i="1" s="1"/>
  <c r="I24" i="1" s="1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14" i="2"/>
</calcChain>
</file>

<file path=xl/sharedStrings.xml><?xml version="1.0" encoding="utf-8"?>
<sst xmlns="http://schemas.openxmlformats.org/spreadsheetml/2006/main" count="60" uniqueCount="50">
  <si>
    <t>Etternavn</t>
  </si>
  <si>
    <t>Fornavn</t>
  </si>
  <si>
    <t>Sted</t>
  </si>
  <si>
    <t>Prosjekt</t>
  </si>
  <si>
    <t>Tiltak</t>
  </si>
  <si>
    <t>Antall</t>
  </si>
  <si>
    <t>Lønn/sats</t>
  </si>
  <si>
    <t>Beløp</t>
  </si>
  <si>
    <t>Dato</t>
  </si>
  <si>
    <t>Sum</t>
  </si>
  <si>
    <t>Telefon/ e-post</t>
  </si>
  <si>
    <t>Underskrift attestant</t>
  </si>
  <si>
    <t>Underskrift Budsjettdisponeringsmyndighet</t>
  </si>
  <si>
    <t>For SL:</t>
  </si>
  <si>
    <t>Informasjon om aktuelle lønnarter for tillegg:</t>
  </si>
  <si>
    <t>L.art</t>
  </si>
  <si>
    <t>Spesifikasjon av tillegg med kontering:</t>
  </si>
  <si>
    <r>
      <rPr>
        <b/>
        <sz val="11"/>
        <color theme="1"/>
        <rFont val="Ariel"/>
      </rPr>
      <t>Kontraktsperiode</t>
    </r>
    <r>
      <rPr>
        <sz val="11"/>
        <color theme="1"/>
        <rFont val="Ariel"/>
      </rPr>
      <t xml:space="preserve"> (Fra dato - Til dato):</t>
    </r>
  </si>
  <si>
    <r>
      <t>Utfylt bilag sendes til</t>
    </r>
    <r>
      <rPr>
        <b/>
        <sz val="11"/>
        <color theme="1"/>
        <rFont val="Ariel"/>
      </rPr>
      <t xml:space="preserve"> Seksjon for lønn, Postboks 1067 Blindern, 0316 Oslo</t>
    </r>
    <r>
      <rPr>
        <sz val="11"/>
        <color theme="1"/>
        <rFont val="Ariel"/>
      </rPr>
      <t>.</t>
    </r>
  </si>
  <si>
    <t>Lønnstrinn</t>
  </si>
  <si>
    <r>
      <t xml:space="preserve">Ansatt- eller fødselsnummer 
</t>
    </r>
    <r>
      <rPr>
        <sz val="11"/>
        <color theme="1"/>
        <rFont val="Ariel"/>
      </rPr>
      <t>(evt. fødselsdato for personer uten norsk ID)</t>
    </r>
  </si>
  <si>
    <r>
      <t xml:space="preserve">Kontraktsnummer </t>
    </r>
    <r>
      <rPr>
        <sz val="11"/>
        <color theme="1"/>
        <rFont val="Ariel"/>
      </rPr>
      <t>(</t>
    </r>
    <r>
      <rPr>
        <b/>
        <sz val="11"/>
        <color theme="1"/>
        <rFont val="Ariel"/>
      </rPr>
      <t>NB:</t>
    </r>
    <r>
      <rPr>
        <sz val="11"/>
        <color theme="1"/>
        <rFont val="Ariel"/>
      </rPr>
      <t xml:space="preserve"> kun ett skjema pr. kontraktsnr. pr. måned)</t>
    </r>
    <r>
      <rPr>
        <b/>
        <sz val="11"/>
        <color theme="1"/>
        <rFont val="Ariel"/>
      </rPr>
      <t>:</t>
    </r>
  </si>
  <si>
    <r>
      <t xml:space="preserve">Periode for opptjent tillegg - måned / år </t>
    </r>
    <r>
      <rPr>
        <sz val="11"/>
        <color rgb="FF000000"/>
        <rFont val="Ariel"/>
      </rPr>
      <t>(</t>
    </r>
    <r>
      <rPr>
        <b/>
        <sz val="11"/>
        <color rgb="FF000000"/>
        <rFont val="Ariel"/>
      </rPr>
      <t>NB:</t>
    </r>
    <r>
      <rPr>
        <sz val="11"/>
        <color rgb="FF000000"/>
        <rFont val="Ariel"/>
      </rPr>
      <t xml:space="preserve"> tillegg må meldes på A-melding hver måned)</t>
    </r>
  </si>
  <si>
    <r>
      <rPr>
        <b/>
        <sz val="11"/>
        <color theme="1"/>
        <rFont val="Ariel"/>
      </rPr>
      <t>Faste satser:</t>
    </r>
    <r>
      <rPr>
        <sz val="11"/>
        <color theme="1"/>
        <rFont val="Ariel"/>
      </rPr>
      <t xml:space="preserve">
2040 Morgen / Kveldstillegg
2050 Hvilende vakt Dag
2055 Hvilende vakt natt
2065 Lør/sønd. till v/ overtid
</t>
    </r>
  </si>
  <si>
    <t xml:space="preserve">
2068 Lørdag/søndagstillegg
2120 Feltarbeid, godtgjørelse</t>
  </si>
  <si>
    <r>
      <rPr>
        <b/>
        <sz val="11"/>
        <color theme="1"/>
        <rFont val="Ariel"/>
      </rPr>
      <t>Lønnstrinn/ Årslønnsavhengig:</t>
    </r>
    <r>
      <rPr>
        <sz val="11"/>
        <color theme="1"/>
        <rFont val="Ariel"/>
      </rPr>
      <t xml:space="preserve">
2015 Overtid 50 %                
2020 Overtid 100 %
2035 Helgedagskomp. 100 %
2045 Nattidskompensasjon</t>
    </r>
  </si>
  <si>
    <t>Årslønn (akademiker)</t>
  </si>
  <si>
    <t xml:space="preserve">Overtid 50 %  </t>
  </si>
  <si>
    <t>Overtid 100 %</t>
  </si>
  <si>
    <t>Helgedagskomp. 100 %</t>
  </si>
  <si>
    <t>Nattidskompensasjon</t>
  </si>
  <si>
    <t>Morgen / Kveldstillegg</t>
  </si>
  <si>
    <t>Hvilende vakt Dag</t>
  </si>
  <si>
    <t>Hvilende vakt natt</t>
  </si>
  <si>
    <t xml:space="preserve"> Lør/sønd. till v/ overtid</t>
  </si>
  <si>
    <t xml:space="preserve"> Lørdag/søndagstillegg</t>
  </si>
  <si>
    <t>Feltarbeid, godtgjørelse</t>
  </si>
  <si>
    <t>Faste satser?</t>
  </si>
  <si>
    <t>Ja</t>
  </si>
  <si>
    <t>Nei</t>
  </si>
  <si>
    <t>Timeslønn i lønnstrinn</t>
  </si>
  <si>
    <t>satser</t>
  </si>
  <si>
    <t>Malen må alltid lastes ned fra UiOs nett for å sikre at den inneholder oppdaterte satser.</t>
  </si>
  <si>
    <t>Attestant</t>
  </si>
  <si>
    <t>Anviser</t>
  </si>
  <si>
    <t>Dette skjemaet SKAL innfylles maskinelt. Tillates kun med håndskrevne underskrifter</t>
  </si>
  <si>
    <t>Lønnart</t>
  </si>
  <si>
    <t>Lønnart tekst</t>
  </si>
  <si>
    <t>Årslønn</t>
  </si>
  <si>
    <t xml:space="preserve">Utbetalingsbilag for variable tillegg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</si>
</sst>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6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Ariel"/>
    </font>
    <font>
      <sz val="11"/>
      <color theme="1"/>
      <name val="Ariel"/>
    </font>
    <font>
      <b/>
      <sz val="11"/>
      <color rgb="FF000000"/>
      <name val="Ariel"/>
    </font>
    <font>
      <sz val="11"/>
      <color rgb="FF000000"/>
      <name val="Ariel"/>
    </font>
    <font>
      <u/>
      <sz val="11"/>
      <color theme="10"/>
      <name val="Ariel"/>
    </font>
    <font>
      <b/>
      <sz val="11"/>
      <color theme="1"/>
      <name val="Calibri"/>
      <family val="2"/>
      <scheme val="minor"/>
    </font>
    <font>
      <sz val="12"/>
      <color theme="1"/>
      <name val="Ariel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9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4" fontId="5" fillId="0" borderId="1" xfId="0" applyNumberFormat="1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9" fontId="0" fillId="0" borderId="0" xfId="0" applyNumberFormat="1"/>
    <xf numFmtId="0" fontId="0" fillId="0" borderId="0" xfId="0" applyBorder="1"/>
    <xf numFmtId="4" fontId="6" fillId="0" borderId="0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6" borderId="0" xfId="0" applyFill="1" applyProtection="1">
      <protection locked="0"/>
    </xf>
    <xf numFmtId="9" fontId="0" fillId="6" borderId="0" xfId="0" applyNumberFormat="1" applyFill="1" applyProtection="1">
      <protection locked="0"/>
    </xf>
    <xf numFmtId="3" fontId="0" fillId="6" borderId="0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6" fillId="4" borderId="9" xfId="0" applyFont="1" applyFill="1" applyBorder="1" applyAlignment="1" applyProtection="1">
      <alignment horizontal="left" vertical="top" wrapText="1"/>
      <protection locked="0"/>
    </xf>
    <xf numFmtId="0" fontId="6" fillId="4" borderId="9" xfId="0" applyFont="1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/>
      <protection locked="0"/>
    </xf>
    <xf numFmtId="0" fontId="0" fillId="4" borderId="10" xfId="0" applyFill="1" applyBorder="1" applyAlignment="1" applyProtection="1">
      <alignment vertical="top"/>
      <protection locked="0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6" fillId="4" borderId="8" xfId="0" applyNumberFormat="1" applyFont="1" applyFill="1" applyBorder="1" applyAlignment="1" applyProtection="1">
      <alignment horizontal="center" vertical="center" wrapText="1"/>
    </xf>
    <xf numFmtId="4" fontId="0" fillId="4" borderId="10" xfId="0" applyNumberForma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5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0"/>
  <sheetViews>
    <sheetView showGridLines="0" showRowColHeaders="0" tabSelected="1" zoomScale="85" zoomScaleNormal="85" workbookViewId="0">
      <selection activeCell="M5" sqref="M5"/>
    </sheetView>
  </sheetViews>
  <sheetFormatPr defaultColWidth="9.28515625" defaultRowHeight="15"/>
  <cols>
    <col min="1" max="1" width="9.28515625" style="16"/>
    <col min="2" max="5" width="12.7109375" style="16" customWidth="1"/>
    <col min="6" max="6" width="13.28515625" style="16" customWidth="1"/>
    <col min="7" max="7" width="9.28515625" style="16"/>
    <col min="8" max="8" width="10" style="16" customWidth="1"/>
    <col min="9" max="9" width="10.42578125" style="16" customWidth="1"/>
    <col min="10" max="10" width="13.42578125" style="16" customWidth="1"/>
    <col min="11" max="16384" width="9.28515625" style="16"/>
  </cols>
  <sheetData>
    <row r="2" spans="2:10" ht="20.25">
      <c r="B2" s="54" t="s">
        <v>49</v>
      </c>
      <c r="C2" s="55"/>
      <c r="D2" s="55"/>
      <c r="E2" s="55"/>
      <c r="F2" s="55"/>
      <c r="G2" s="55"/>
      <c r="H2" s="55"/>
      <c r="I2" s="55"/>
      <c r="J2" s="55"/>
    </row>
    <row r="3" spans="2:10">
      <c r="B3" s="77" t="s">
        <v>45</v>
      </c>
      <c r="C3" s="78"/>
      <c r="D3" s="78"/>
      <c r="E3" s="78"/>
      <c r="F3" s="78"/>
      <c r="G3" s="78"/>
      <c r="H3" s="78"/>
      <c r="I3" s="78"/>
      <c r="J3" s="78"/>
    </row>
    <row r="4" spans="2:10" s="29" customFormat="1">
      <c r="B4" s="79" t="s">
        <v>42</v>
      </c>
      <c r="C4" s="80"/>
      <c r="D4" s="80"/>
      <c r="E4" s="80"/>
      <c r="F4" s="80"/>
      <c r="G4" s="80"/>
      <c r="H4" s="80"/>
      <c r="I4" s="80"/>
      <c r="J4" s="80"/>
    </row>
    <row r="5" spans="2:10" s="14" customFormat="1" ht="57.75" customHeight="1">
      <c r="B5" s="61" t="s">
        <v>0</v>
      </c>
      <c r="C5" s="62"/>
      <c r="D5" s="62"/>
      <c r="E5" s="64" t="s">
        <v>1</v>
      </c>
      <c r="F5" s="65"/>
      <c r="G5" s="65"/>
      <c r="H5" s="61" t="s">
        <v>20</v>
      </c>
      <c r="I5" s="62"/>
      <c r="J5" s="62"/>
    </row>
    <row r="6" spans="2:10" s="14" customFormat="1" ht="20.100000000000001" customHeight="1">
      <c r="B6" s="63"/>
      <c r="C6" s="60"/>
      <c r="D6" s="60"/>
      <c r="E6" s="66"/>
      <c r="F6" s="67"/>
      <c r="G6" s="67"/>
      <c r="H6" s="68"/>
      <c r="I6" s="69"/>
      <c r="J6" s="69"/>
    </row>
    <row r="7" spans="2:10" s="30" customFormat="1" ht="38.25" customHeight="1">
      <c r="B7" s="88" t="s">
        <v>21</v>
      </c>
      <c r="C7" s="82"/>
      <c r="D7" s="83"/>
      <c r="E7" s="28" t="s">
        <v>19</v>
      </c>
      <c r="F7" s="31" t="s">
        <v>26</v>
      </c>
      <c r="G7" s="81" t="s">
        <v>17</v>
      </c>
      <c r="H7" s="82"/>
      <c r="I7" s="82"/>
      <c r="J7" s="83"/>
    </row>
    <row r="8" spans="2:10" s="14" customFormat="1" ht="20.100000000000001" customHeight="1">
      <c r="B8" s="89"/>
      <c r="C8" s="90"/>
      <c r="D8" s="91"/>
      <c r="E8" s="37"/>
      <c r="F8" s="42"/>
      <c r="G8" s="60"/>
      <c r="H8" s="60"/>
      <c r="I8" s="60"/>
      <c r="J8" s="60"/>
    </row>
    <row r="9" spans="2:10" s="14" customFormat="1" ht="20.100000000000001" customHeight="1">
      <c r="B9" s="57"/>
      <c r="C9" s="57"/>
      <c r="D9" s="57"/>
      <c r="E9" s="57"/>
      <c r="F9" s="57"/>
      <c r="G9" s="57"/>
      <c r="H9" s="57"/>
      <c r="I9" s="57"/>
      <c r="J9" s="57"/>
    </row>
    <row r="10" spans="2:10" s="14" customFormat="1" ht="20.100000000000001" customHeight="1">
      <c r="B10" s="84" t="s">
        <v>22</v>
      </c>
      <c r="C10" s="62"/>
      <c r="D10" s="62"/>
      <c r="E10" s="62"/>
      <c r="F10" s="62"/>
      <c r="G10" s="62"/>
      <c r="H10" s="62"/>
      <c r="I10" s="62"/>
      <c r="J10" s="62"/>
    </row>
    <row r="11" spans="2:10" s="14" customFormat="1" ht="20.100000000000001" customHeight="1">
      <c r="B11" s="59"/>
      <c r="C11" s="60"/>
      <c r="D11" s="60"/>
      <c r="E11" s="60"/>
      <c r="F11" s="60"/>
      <c r="G11" s="60"/>
      <c r="H11" s="60"/>
      <c r="I11" s="60"/>
      <c r="J11" s="60"/>
    </row>
    <row r="12" spans="2:10" s="14" customFormat="1" ht="20.100000000000001" customHeight="1">
      <c r="B12" s="2"/>
      <c r="C12" s="3"/>
      <c r="D12" s="3"/>
      <c r="E12" s="3"/>
      <c r="F12" s="3"/>
      <c r="G12" s="3"/>
      <c r="H12" s="3"/>
      <c r="I12" s="3"/>
      <c r="J12" s="4"/>
    </row>
    <row r="13" spans="2:10" s="14" customFormat="1" ht="20.100000000000001" customHeight="1">
      <c r="B13" s="85" t="s">
        <v>14</v>
      </c>
      <c r="C13" s="86"/>
      <c r="D13" s="86"/>
      <c r="E13" s="86"/>
      <c r="F13" s="86"/>
      <c r="G13" s="86"/>
      <c r="H13" s="86"/>
      <c r="I13" s="86"/>
      <c r="J13" s="87"/>
    </row>
    <row r="14" spans="2:10" s="14" customFormat="1" ht="77.25" customHeight="1">
      <c r="B14" s="43" t="s">
        <v>25</v>
      </c>
      <c r="C14" s="44"/>
      <c r="D14" s="45"/>
      <c r="E14" s="46" t="s">
        <v>23</v>
      </c>
      <c r="F14" s="44"/>
      <c r="G14" s="44"/>
      <c r="H14" s="47" t="s">
        <v>24</v>
      </c>
      <c r="I14" s="48"/>
      <c r="J14" s="49"/>
    </row>
    <row r="15" spans="2:10" s="14" customFormat="1" ht="20.100000000000001" customHeight="1">
      <c r="B15" s="5"/>
      <c r="C15" s="6"/>
      <c r="D15" s="6"/>
      <c r="E15" s="6"/>
      <c r="F15" s="6"/>
      <c r="G15" s="6"/>
      <c r="H15" s="6"/>
      <c r="I15" s="6"/>
      <c r="J15" s="6"/>
    </row>
    <row r="16" spans="2:10" s="14" customFormat="1" ht="20.100000000000001" customHeight="1">
      <c r="B16" s="58" t="s">
        <v>16</v>
      </c>
      <c r="C16" s="58"/>
      <c r="D16" s="58"/>
      <c r="E16" s="58"/>
      <c r="F16" s="58"/>
      <c r="G16" s="58"/>
      <c r="H16" s="58"/>
      <c r="I16" s="58"/>
      <c r="J16" s="58"/>
    </row>
    <row r="17" spans="2:10" s="14" customFormat="1" ht="20.100000000000001" customHeight="1">
      <c r="B17" s="7" t="s">
        <v>15</v>
      </c>
      <c r="C17" s="7" t="s">
        <v>2</v>
      </c>
      <c r="D17" s="7" t="s">
        <v>3</v>
      </c>
      <c r="E17" s="7" t="s">
        <v>4</v>
      </c>
      <c r="F17" s="7" t="s">
        <v>5</v>
      </c>
      <c r="G17" s="53" t="s">
        <v>6</v>
      </c>
      <c r="H17" s="53"/>
      <c r="I17" s="53" t="s">
        <v>7</v>
      </c>
      <c r="J17" s="53"/>
    </row>
    <row r="18" spans="2:10" s="14" customFormat="1" ht="20.100000000000001" customHeight="1">
      <c r="B18" s="36"/>
      <c r="C18" s="8"/>
      <c r="D18" s="8"/>
      <c r="E18" s="8"/>
      <c r="F18" s="8"/>
      <c r="G18" s="50" t="str">
        <f>IF(B18="","",IF(F18="","",ROUND(IF(VLOOKUP(B18,Styringsark!$A$2:$D$11,4,FALSE)&gt;3, VLOOKUP(B18,Styringsark!$A$2:$D$11,4,FALSE),IF('Variable tillegg'!$F$8="",VLOOKUP('Variable tillegg'!$E$8,Styringsark!$A$13:$C$96,3,FALSE),('Variable tillegg'!$F$8 - 400)/1850)*VLOOKUP(B18,Styringsark!$A$2:$D$11,4,FALSE)),1)))</f>
        <v/>
      </c>
      <c r="H18" s="50"/>
      <c r="I18" s="50" t="str">
        <f>IF(B18="","",IF(F18="","",F18*G18))</f>
        <v/>
      </c>
      <c r="J18" s="50"/>
    </row>
    <row r="19" spans="2:10" s="14" customFormat="1" ht="20.100000000000001" customHeight="1">
      <c r="B19" s="36"/>
      <c r="C19" s="8"/>
      <c r="D19" s="8"/>
      <c r="E19" s="8"/>
      <c r="F19" s="8"/>
      <c r="G19" s="50" t="str">
        <f>IF(B19="","",IF(F19="","",ROUND(IF(VLOOKUP(B19,Styringsark!$A$2:$D$11,4,FALSE)&gt;3, VLOOKUP(B19,Styringsark!$A$2:$D$11,4,FALSE),IF('Variable tillegg'!$F$8="",VLOOKUP('Variable tillegg'!$E$8,Styringsark!$A$13:$C$96,3,FALSE),('Variable tillegg'!$F$8 - 400)/1850)*VLOOKUP(B19,Styringsark!$A$2:$D$11,4,FALSE)),1)))</f>
        <v/>
      </c>
      <c r="H19" s="50"/>
      <c r="I19" s="50" t="str">
        <f t="shared" ref="I19:I23" si="0">IF(B19="","",IF(F19="","",F19*G19))</f>
        <v/>
      </c>
      <c r="J19" s="50"/>
    </row>
    <row r="20" spans="2:10" s="14" customFormat="1" ht="20.100000000000001" customHeight="1">
      <c r="B20" s="36"/>
      <c r="C20" s="8"/>
      <c r="D20" s="8"/>
      <c r="E20" s="8"/>
      <c r="F20" s="8"/>
      <c r="G20" s="50" t="str">
        <f>IF(B20="","",IF(F20="","",ROUND(IF(VLOOKUP(B20,Styringsark!$A$2:$D$11,4,FALSE)&gt;3, VLOOKUP(B20,Styringsark!$A$2:$D$11,4,FALSE),IF('Variable tillegg'!$F$8="",VLOOKUP('Variable tillegg'!$E$8,Styringsark!$A$13:$C$96,3,FALSE),('Variable tillegg'!$F$8 - 400)/1850)*VLOOKUP(B20,Styringsark!$A$2:$D$11,4,FALSE)),1)))</f>
        <v/>
      </c>
      <c r="H20" s="50"/>
      <c r="I20" s="50" t="str">
        <f t="shared" si="0"/>
        <v/>
      </c>
      <c r="J20" s="50"/>
    </row>
    <row r="21" spans="2:10" s="14" customFormat="1" ht="20.100000000000001" customHeight="1">
      <c r="B21" s="36"/>
      <c r="C21" s="8"/>
      <c r="D21" s="8"/>
      <c r="E21" s="8"/>
      <c r="F21" s="8"/>
      <c r="G21" s="50" t="str">
        <f>IF(B21="","",IF(F21="","",ROUND(IF(VLOOKUP(B21,Styringsark!$A$2:$D$11,4,FALSE)&gt;3, VLOOKUP(B21,Styringsark!$A$2:$D$11,4,FALSE),IF('Variable tillegg'!$F$8="",VLOOKUP('Variable tillegg'!$E$8,Styringsark!$A$13:$C$96,3,FALSE),('Variable tillegg'!$F$8 - 400)/1850)*VLOOKUP(B21,Styringsark!$A$2:$D$11,4,FALSE)),1)))</f>
        <v/>
      </c>
      <c r="H21" s="50"/>
      <c r="I21" s="50" t="str">
        <f t="shared" si="0"/>
        <v/>
      </c>
      <c r="J21" s="50"/>
    </row>
    <row r="22" spans="2:10" s="14" customFormat="1" ht="20.100000000000001" customHeight="1">
      <c r="B22" s="36"/>
      <c r="C22" s="8"/>
      <c r="D22" s="8"/>
      <c r="E22" s="8"/>
      <c r="F22" s="8"/>
      <c r="G22" s="50" t="str">
        <f>IF(B22="","",IF(F22="","",ROUND(IF(VLOOKUP(B22,Styringsark!$A$2:$D$11,4,FALSE)&gt;3, VLOOKUP(B22,Styringsark!$A$2:$D$11,4,FALSE),IF('Variable tillegg'!$F$8="",VLOOKUP('Variable tillegg'!$E$8,Styringsark!$A$13:$C$96,3,FALSE),('Variable tillegg'!$F$8 - 400)/1850)*VLOOKUP(B22,Styringsark!$A$2:$D$11,4,FALSE)),1)))</f>
        <v/>
      </c>
      <c r="H22" s="50"/>
      <c r="I22" s="50" t="str">
        <f t="shared" si="0"/>
        <v/>
      </c>
      <c r="J22" s="50"/>
    </row>
    <row r="23" spans="2:10" s="14" customFormat="1" ht="20.100000000000001" customHeight="1">
      <c r="B23" s="36"/>
      <c r="C23" s="8"/>
      <c r="D23" s="8"/>
      <c r="E23" s="8"/>
      <c r="F23" s="8"/>
      <c r="G23" s="50" t="str">
        <f>IF(B23="","",IF(F23="","",ROUND(IF(VLOOKUP(B23,Styringsark!$A$2:$D$11,4,FALSE)&gt;3, VLOOKUP(B23,Styringsark!$A$2:$D$11,4,FALSE),IF('Variable tillegg'!$F$8="",VLOOKUP('Variable tillegg'!$E$8,Styringsark!$A$13:$C$96,3,FALSE),('Variable tillegg'!$F$8 - 400)/1850)*VLOOKUP(B23,Styringsark!$A$2:$D$11,4,FALSE)),1)))</f>
        <v/>
      </c>
      <c r="H23" s="50"/>
      <c r="I23" s="50" t="str">
        <f t="shared" si="0"/>
        <v/>
      </c>
      <c r="J23" s="50"/>
    </row>
    <row r="24" spans="2:10" s="14" customFormat="1" ht="20.100000000000001" customHeight="1">
      <c r="B24" s="9"/>
      <c r="C24" s="9"/>
      <c r="D24" s="56"/>
      <c r="E24" s="56"/>
      <c r="F24" s="9"/>
      <c r="G24" s="34"/>
      <c r="H24" s="35" t="s">
        <v>9</v>
      </c>
      <c r="I24" s="51" t="str">
        <f>IF(I18="","",SUM(I18:J23))</f>
        <v/>
      </c>
      <c r="J24" s="52"/>
    </row>
    <row r="25" spans="2:10" s="15" customFormat="1" ht="20.100000000000001" customHeight="1">
      <c r="B25" s="9"/>
      <c r="C25" s="9"/>
      <c r="D25" s="9"/>
      <c r="E25" s="9"/>
      <c r="F25" s="9"/>
      <c r="G25" s="9"/>
      <c r="H25" s="9"/>
      <c r="I25" s="9"/>
      <c r="J25" s="9"/>
    </row>
    <row r="26" spans="2:10" s="14" customFormat="1" ht="20.100000000000001" customHeight="1">
      <c r="B26" s="10" t="s">
        <v>8</v>
      </c>
      <c r="C26" s="70" t="s">
        <v>43</v>
      </c>
      <c r="D26" s="72"/>
      <c r="E26" s="70" t="s">
        <v>11</v>
      </c>
      <c r="F26" s="71"/>
      <c r="G26" s="71"/>
      <c r="H26" s="71"/>
      <c r="I26" s="70" t="s">
        <v>10</v>
      </c>
      <c r="J26" s="75"/>
    </row>
    <row r="27" spans="2:10" s="14" customFormat="1" ht="20.100000000000001" customHeight="1">
      <c r="B27" s="17"/>
      <c r="C27" s="63"/>
      <c r="D27" s="60"/>
      <c r="E27" s="74"/>
      <c r="F27" s="74"/>
      <c r="G27" s="74"/>
      <c r="H27" s="74"/>
      <c r="I27" s="63"/>
      <c r="J27" s="60"/>
    </row>
    <row r="28" spans="2:10" s="14" customFormat="1" ht="20.100000000000001" customHeight="1">
      <c r="B28" s="10" t="s">
        <v>8</v>
      </c>
      <c r="C28" s="70" t="s">
        <v>44</v>
      </c>
      <c r="D28" s="76"/>
      <c r="E28" s="70" t="s">
        <v>12</v>
      </c>
      <c r="F28" s="70"/>
      <c r="G28" s="70"/>
      <c r="H28" s="70"/>
      <c r="I28" s="70"/>
      <c r="J28" s="70"/>
    </row>
    <row r="29" spans="2:10" s="14" customFormat="1" ht="20.100000000000001" customHeight="1">
      <c r="B29" s="11"/>
      <c r="C29" s="60"/>
      <c r="D29" s="60"/>
      <c r="E29" s="73"/>
      <c r="F29" s="73"/>
      <c r="G29" s="73"/>
      <c r="H29" s="73"/>
      <c r="I29" s="73"/>
      <c r="J29" s="12"/>
    </row>
    <row r="30" spans="2:10" s="14" customFormat="1" ht="20.100000000000001" customHeight="1">
      <c r="B30" s="13"/>
    </row>
    <row r="31" spans="2:10" s="14" customFormat="1" ht="20.100000000000001" customHeight="1">
      <c r="B31" s="27" t="s">
        <v>18</v>
      </c>
      <c r="C31" s="27"/>
      <c r="D31" s="27"/>
      <c r="E31" s="27"/>
      <c r="F31" s="27"/>
      <c r="G31" s="27"/>
      <c r="H31" s="27"/>
      <c r="I31" s="27"/>
      <c r="J31" s="27"/>
    </row>
    <row r="32" spans="2:10" s="14" customFormat="1" ht="20.100000000000001" customHeight="1"/>
    <row r="33" spans="2:10" s="14" customFormat="1" ht="20.100000000000001" customHeight="1">
      <c r="B33" s="18" t="s">
        <v>13</v>
      </c>
      <c r="C33" s="19"/>
      <c r="D33" s="19"/>
      <c r="E33" s="19"/>
      <c r="F33" s="19"/>
      <c r="G33" s="19"/>
      <c r="H33" s="19"/>
      <c r="I33" s="19"/>
      <c r="J33" s="20"/>
    </row>
    <row r="34" spans="2:10" s="1" customFormat="1" ht="20.100000000000001" customHeight="1">
      <c r="B34" s="21"/>
      <c r="C34" s="22"/>
      <c r="D34" s="22"/>
      <c r="E34" s="22"/>
      <c r="F34" s="22"/>
      <c r="G34" s="22"/>
      <c r="H34" s="22"/>
      <c r="I34" s="22"/>
      <c r="J34" s="23"/>
    </row>
    <row r="35" spans="2:10" s="1" customFormat="1" ht="20.100000000000001" customHeight="1">
      <c r="B35" s="21"/>
      <c r="C35" s="22"/>
      <c r="D35" s="22"/>
      <c r="E35" s="22"/>
      <c r="F35" s="22"/>
      <c r="G35" s="22"/>
      <c r="H35" s="22"/>
      <c r="I35" s="22"/>
      <c r="J35" s="23"/>
    </row>
    <row r="36" spans="2:10" s="1" customFormat="1" ht="20.100000000000001" customHeight="1">
      <c r="B36" s="21"/>
      <c r="C36" s="22"/>
      <c r="D36" s="22"/>
      <c r="E36" s="22"/>
      <c r="F36" s="22"/>
      <c r="G36" s="22"/>
      <c r="H36" s="22"/>
      <c r="I36" s="22"/>
      <c r="J36" s="23"/>
    </row>
    <row r="37" spans="2:10" s="1" customFormat="1" ht="20.100000000000001" customHeight="1">
      <c r="B37" s="21"/>
      <c r="C37" s="22"/>
      <c r="D37" s="22"/>
      <c r="E37" s="22"/>
      <c r="F37" s="22"/>
      <c r="G37" s="22"/>
      <c r="H37" s="22"/>
      <c r="I37" s="22"/>
      <c r="J37" s="23"/>
    </row>
    <row r="38" spans="2:10" s="1" customFormat="1" ht="20.100000000000001" customHeight="1">
      <c r="B38" s="21"/>
      <c r="C38" s="22"/>
      <c r="D38" s="22"/>
      <c r="E38" s="22"/>
      <c r="F38" s="22"/>
      <c r="G38" s="22"/>
      <c r="H38" s="22"/>
      <c r="I38" s="22"/>
      <c r="J38" s="23"/>
    </row>
    <row r="39" spans="2:10" ht="20.100000000000001" customHeight="1">
      <c r="B39" s="24"/>
      <c r="C39" s="25"/>
      <c r="D39" s="25"/>
      <c r="E39" s="25"/>
      <c r="F39" s="25"/>
      <c r="G39" s="25"/>
      <c r="H39" s="25"/>
      <c r="I39" s="25"/>
      <c r="J39" s="26"/>
    </row>
    <row r="40" spans="2:10" ht="20.100000000000001" customHeight="1"/>
  </sheetData>
  <sheetProtection selectLockedCells="1"/>
  <mergeCells count="47">
    <mergeCell ref="B3:J3"/>
    <mergeCell ref="B4:J4"/>
    <mergeCell ref="G7:J7"/>
    <mergeCell ref="B10:J10"/>
    <mergeCell ref="B13:J13"/>
    <mergeCell ref="G8:J8"/>
    <mergeCell ref="B7:D7"/>
    <mergeCell ref="B8:D8"/>
    <mergeCell ref="E26:H26"/>
    <mergeCell ref="C26:D26"/>
    <mergeCell ref="C27:D27"/>
    <mergeCell ref="C29:D29"/>
    <mergeCell ref="E29:I29"/>
    <mergeCell ref="E27:H27"/>
    <mergeCell ref="I26:J26"/>
    <mergeCell ref="I27:J27"/>
    <mergeCell ref="C28:D28"/>
    <mergeCell ref="E28:J28"/>
    <mergeCell ref="B2:J2"/>
    <mergeCell ref="G23:H23"/>
    <mergeCell ref="D24:E24"/>
    <mergeCell ref="G17:H17"/>
    <mergeCell ref="G18:H18"/>
    <mergeCell ref="B9:J9"/>
    <mergeCell ref="B16:J16"/>
    <mergeCell ref="B11:J11"/>
    <mergeCell ref="B5:D5"/>
    <mergeCell ref="B6:D6"/>
    <mergeCell ref="E5:G5"/>
    <mergeCell ref="E6:G6"/>
    <mergeCell ref="H5:J5"/>
    <mergeCell ref="H6:J6"/>
    <mergeCell ref="G19:H19"/>
    <mergeCell ref="G22:H22"/>
    <mergeCell ref="B14:D14"/>
    <mergeCell ref="E14:G14"/>
    <mergeCell ref="H14:J14"/>
    <mergeCell ref="I23:J23"/>
    <mergeCell ref="I24:J24"/>
    <mergeCell ref="I17:J17"/>
    <mergeCell ref="I18:J18"/>
    <mergeCell ref="I19:J19"/>
    <mergeCell ref="I20:J20"/>
    <mergeCell ref="G21:H21"/>
    <mergeCell ref="G20:H20"/>
    <mergeCell ref="I21:J21"/>
    <mergeCell ref="I22:J22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>
    <oddHeader>&amp;L&amp;G&amp;RBilagsnr.: ...........................</oddHeader>
    <oddFooter>&amp;LSL 2019/09 &amp;RReg.SAP:  .............................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Styringsark!$A$2:$A$11</xm:f>
          </x14:formula1>
          <xm:sqref>B18:B23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A11" sqref="A11"/>
    </sheetView>
  </sheetViews>
  <sheetFormatPr defaultColWidth="9.28515625" defaultRowHeight="15"/>
  <cols>
    <col min="1" max="1" width="10.42578125" bestFit="1" customWidth="1"/>
    <col min="2" max="2" width="22.7109375" bestFit="1" customWidth="1"/>
    <col min="3" max="3" width="12.42578125" bestFit="1" customWidth="1"/>
    <col min="4" max="4" width="16.7109375" bestFit="1" customWidth="1"/>
  </cols>
  <sheetData>
    <row r="1" spans="1:5">
      <c r="A1" t="s">
        <v>46</v>
      </c>
      <c r="B1" t="s">
        <v>47</v>
      </c>
      <c r="C1" t="s">
        <v>37</v>
      </c>
      <c r="D1" t="s">
        <v>41</v>
      </c>
    </row>
    <row r="2" spans="1:5">
      <c r="A2" s="38">
        <v>2015</v>
      </c>
      <c r="B2" s="38" t="s">
        <v>27</v>
      </c>
      <c r="C2" s="38" t="s">
        <v>39</v>
      </c>
      <c r="D2" s="39">
        <v>1.5</v>
      </c>
    </row>
    <row r="3" spans="1:5">
      <c r="A3" s="38">
        <v>2020</v>
      </c>
      <c r="B3" s="38" t="s">
        <v>28</v>
      </c>
      <c r="C3" s="38" t="s">
        <v>39</v>
      </c>
      <c r="D3" s="39">
        <v>2</v>
      </c>
    </row>
    <row r="4" spans="1:5">
      <c r="A4" s="38">
        <v>2035</v>
      </c>
      <c r="B4" s="38" t="s">
        <v>29</v>
      </c>
      <c r="C4" s="38" t="s">
        <v>39</v>
      </c>
      <c r="D4" s="39">
        <v>2</v>
      </c>
    </row>
    <row r="5" spans="1:5">
      <c r="A5" s="38">
        <v>2045</v>
      </c>
      <c r="B5" s="38" t="s">
        <v>30</v>
      </c>
      <c r="C5" s="38" t="s">
        <v>39</v>
      </c>
      <c r="D5" s="39">
        <v>1.45</v>
      </c>
    </row>
    <row r="6" spans="1:5">
      <c r="A6" s="38">
        <v>2040</v>
      </c>
      <c r="B6" s="38" t="s">
        <v>31</v>
      </c>
      <c r="C6" s="38" t="s">
        <v>38</v>
      </c>
      <c r="D6" s="38">
        <v>25</v>
      </c>
      <c r="E6" s="32"/>
    </row>
    <row r="7" spans="1:5">
      <c r="A7" s="38">
        <v>2050</v>
      </c>
      <c r="B7" s="38" t="s">
        <v>32</v>
      </c>
      <c r="C7" s="38" t="s">
        <v>38</v>
      </c>
      <c r="D7" s="38">
        <v>15</v>
      </c>
      <c r="E7" s="32"/>
    </row>
    <row r="8" spans="1:5">
      <c r="A8" s="38">
        <v>2055</v>
      </c>
      <c r="B8" s="38" t="s">
        <v>33</v>
      </c>
      <c r="C8" s="38" t="s">
        <v>38</v>
      </c>
      <c r="D8" s="38">
        <v>25</v>
      </c>
      <c r="E8" s="32"/>
    </row>
    <row r="9" spans="1:5">
      <c r="A9" s="38">
        <v>2065</v>
      </c>
      <c r="B9" s="38" t="s">
        <v>34</v>
      </c>
      <c r="C9" s="38" t="s">
        <v>38</v>
      </c>
      <c r="D9" s="38">
        <v>65</v>
      </c>
      <c r="E9" s="32"/>
    </row>
    <row r="10" spans="1:5">
      <c r="A10" s="38">
        <v>2068</v>
      </c>
      <c r="B10" s="38" t="s">
        <v>35</v>
      </c>
      <c r="C10" s="38" t="s">
        <v>38</v>
      </c>
      <c r="D10" s="38">
        <v>65</v>
      </c>
      <c r="E10" s="32"/>
    </row>
    <row r="11" spans="1:5">
      <c r="A11" s="38">
        <v>2120</v>
      </c>
      <c r="B11" s="38" t="s">
        <v>36</v>
      </c>
      <c r="C11" s="38" t="s">
        <v>38</v>
      </c>
      <c r="D11" s="38">
        <v>755.6</v>
      </c>
      <c r="E11" s="32"/>
    </row>
    <row r="13" spans="1:5">
      <c r="A13" t="s">
        <v>19</v>
      </c>
      <c r="B13" s="41" t="s">
        <v>48</v>
      </c>
      <c r="C13" t="s">
        <v>40</v>
      </c>
    </row>
    <row r="14" spans="1:5">
      <c r="A14" s="33">
        <v>19</v>
      </c>
      <c r="B14" s="40">
        <v>350800</v>
      </c>
      <c r="C14">
        <f>ROUND((B14-400)/1850,1)</f>
        <v>189.4</v>
      </c>
    </row>
    <row r="15" spans="1:5">
      <c r="A15" s="33">
        <v>20</v>
      </c>
      <c r="B15" s="40">
        <v>354300</v>
      </c>
      <c r="C15">
        <f t="shared" ref="C15:C78" si="0">ROUND((B15-400)/1850,1)</f>
        <v>191.3</v>
      </c>
    </row>
    <row r="16" spans="1:5">
      <c r="A16" s="33">
        <v>21</v>
      </c>
      <c r="B16" s="40">
        <v>358300</v>
      </c>
      <c r="C16">
        <f t="shared" si="0"/>
        <v>193.5</v>
      </c>
    </row>
    <row r="17" spans="1:3">
      <c r="A17" s="33">
        <v>22</v>
      </c>
      <c r="B17" s="40">
        <v>361900</v>
      </c>
      <c r="C17">
        <f t="shared" si="0"/>
        <v>195.4</v>
      </c>
    </row>
    <row r="18" spans="1:3">
      <c r="A18" s="33">
        <v>23</v>
      </c>
      <c r="B18" s="40">
        <v>365800</v>
      </c>
      <c r="C18">
        <f t="shared" si="0"/>
        <v>197.5</v>
      </c>
    </row>
    <row r="19" spans="1:3">
      <c r="A19" s="33">
        <v>24</v>
      </c>
      <c r="B19" s="40">
        <v>369800</v>
      </c>
      <c r="C19">
        <f t="shared" si="0"/>
        <v>199.7</v>
      </c>
    </row>
    <row r="20" spans="1:3">
      <c r="A20" s="33">
        <v>25</v>
      </c>
      <c r="B20" s="40">
        <v>374000</v>
      </c>
      <c r="C20">
        <f t="shared" si="0"/>
        <v>201.9</v>
      </c>
    </row>
    <row r="21" spans="1:3">
      <c r="A21" s="33">
        <v>26</v>
      </c>
      <c r="B21" s="40">
        <v>378300</v>
      </c>
      <c r="C21">
        <f t="shared" si="0"/>
        <v>204.3</v>
      </c>
    </row>
    <row r="22" spans="1:3">
      <c r="A22" s="33">
        <v>27</v>
      </c>
      <c r="B22" s="40">
        <v>382300</v>
      </c>
      <c r="C22">
        <f t="shared" si="0"/>
        <v>206.4</v>
      </c>
    </row>
    <row r="23" spans="1:3">
      <c r="A23" s="33">
        <v>28</v>
      </c>
      <c r="B23" s="40">
        <v>386300</v>
      </c>
      <c r="C23">
        <f t="shared" si="0"/>
        <v>208.6</v>
      </c>
    </row>
    <row r="24" spans="1:3">
      <c r="A24" s="33">
        <v>29</v>
      </c>
      <c r="B24" s="40">
        <v>390100</v>
      </c>
      <c r="C24">
        <f t="shared" si="0"/>
        <v>210.6</v>
      </c>
    </row>
    <row r="25" spans="1:3">
      <c r="A25" s="33">
        <v>30</v>
      </c>
      <c r="B25" s="40">
        <v>394100</v>
      </c>
      <c r="C25">
        <f t="shared" si="0"/>
        <v>212.8</v>
      </c>
    </row>
    <row r="26" spans="1:3">
      <c r="A26" s="33">
        <v>31</v>
      </c>
      <c r="B26" s="40">
        <v>397700</v>
      </c>
      <c r="C26">
        <f t="shared" si="0"/>
        <v>214.8</v>
      </c>
    </row>
    <row r="27" spans="1:3">
      <c r="A27" s="33">
        <v>32</v>
      </c>
      <c r="B27" s="40">
        <v>401900</v>
      </c>
      <c r="C27">
        <f t="shared" si="0"/>
        <v>217</v>
      </c>
    </row>
    <row r="28" spans="1:3">
      <c r="A28" s="33">
        <v>33</v>
      </c>
      <c r="B28" s="40">
        <v>405800</v>
      </c>
      <c r="C28">
        <f t="shared" si="0"/>
        <v>219.1</v>
      </c>
    </row>
    <row r="29" spans="1:3">
      <c r="A29" s="33">
        <v>34</v>
      </c>
      <c r="B29" s="40">
        <v>410000</v>
      </c>
      <c r="C29">
        <f t="shared" si="0"/>
        <v>221.4</v>
      </c>
    </row>
    <row r="30" spans="1:3">
      <c r="A30" s="33">
        <v>35</v>
      </c>
      <c r="B30" s="40">
        <v>414200</v>
      </c>
      <c r="C30">
        <f t="shared" si="0"/>
        <v>223.7</v>
      </c>
    </row>
    <row r="31" spans="1:3">
      <c r="A31" s="33">
        <v>36</v>
      </c>
      <c r="B31" s="40">
        <v>418500</v>
      </c>
      <c r="C31">
        <f t="shared" si="0"/>
        <v>226</v>
      </c>
    </row>
    <row r="32" spans="1:3">
      <c r="A32" s="33">
        <v>37</v>
      </c>
      <c r="B32" s="40">
        <v>423300</v>
      </c>
      <c r="C32">
        <f t="shared" si="0"/>
        <v>228.6</v>
      </c>
    </row>
    <row r="33" spans="1:3">
      <c r="A33" s="33">
        <v>38</v>
      </c>
      <c r="B33" s="40">
        <v>428100</v>
      </c>
      <c r="C33">
        <f t="shared" si="0"/>
        <v>231.2</v>
      </c>
    </row>
    <row r="34" spans="1:3">
      <c r="A34" s="33">
        <v>39</v>
      </c>
      <c r="B34" s="40">
        <v>432800</v>
      </c>
      <c r="C34">
        <f t="shared" si="0"/>
        <v>233.7</v>
      </c>
    </row>
    <row r="35" spans="1:3">
      <c r="A35" s="33">
        <v>40</v>
      </c>
      <c r="B35" s="40">
        <v>437900</v>
      </c>
      <c r="C35">
        <f t="shared" si="0"/>
        <v>236.5</v>
      </c>
    </row>
    <row r="36" spans="1:3">
      <c r="A36" s="33">
        <v>41</v>
      </c>
      <c r="B36" s="40">
        <v>443000</v>
      </c>
      <c r="C36">
        <f t="shared" si="0"/>
        <v>239.2</v>
      </c>
    </row>
    <row r="37" spans="1:3">
      <c r="A37" s="33">
        <v>42</v>
      </c>
      <c r="B37" s="40">
        <v>448900</v>
      </c>
      <c r="C37">
        <f t="shared" si="0"/>
        <v>242.4</v>
      </c>
    </row>
    <row r="38" spans="1:3">
      <c r="A38" s="33">
        <v>43</v>
      </c>
      <c r="B38" s="40">
        <v>454500</v>
      </c>
      <c r="C38">
        <f t="shared" si="0"/>
        <v>245.5</v>
      </c>
    </row>
    <row r="39" spans="1:3">
      <c r="A39" s="33">
        <v>44</v>
      </c>
      <c r="B39" s="40">
        <v>460600</v>
      </c>
      <c r="C39">
        <f t="shared" si="0"/>
        <v>248.8</v>
      </c>
    </row>
    <row r="40" spans="1:3">
      <c r="A40" s="33">
        <v>45</v>
      </c>
      <c r="B40" s="40">
        <v>466600</v>
      </c>
      <c r="C40">
        <f t="shared" si="0"/>
        <v>252</v>
      </c>
    </row>
    <row r="41" spans="1:3">
      <c r="A41" s="33">
        <v>46</v>
      </c>
      <c r="B41" s="40">
        <v>472900</v>
      </c>
      <c r="C41">
        <f t="shared" si="0"/>
        <v>255.4</v>
      </c>
    </row>
    <row r="42" spans="1:3">
      <c r="A42" s="33">
        <v>47</v>
      </c>
      <c r="B42" s="40">
        <v>480900</v>
      </c>
      <c r="C42">
        <f t="shared" si="0"/>
        <v>259.7</v>
      </c>
    </row>
    <row r="43" spans="1:3">
      <c r="A43" s="33">
        <v>48</v>
      </c>
      <c r="B43" s="40">
        <v>487800</v>
      </c>
      <c r="C43">
        <f t="shared" si="0"/>
        <v>263.5</v>
      </c>
    </row>
    <row r="44" spans="1:3">
      <c r="A44" s="33">
        <v>49</v>
      </c>
      <c r="B44" s="40">
        <v>495200</v>
      </c>
      <c r="C44">
        <f t="shared" si="0"/>
        <v>267.5</v>
      </c>
    </row>
    <row r="45" spans="1:3">
      <c r="A45" s="33">
        <v>50</v>
      </c>
      <c r="B45" s="40">
        <v>502300</v>
      </c>
      <c r="C45">
        <f t="shared" si="0"/>
        <v>271.3</v>
      </c>
    </row>
    <row r="46" spans="1:3">
      <c r="A46" s="33">
        <v>51</v>
      </c>
      <c r="B46" s="40">
        <v>509300</v>
      </c>
      <c r="C46">
        <f t="shared" si="0"/>
        <v>275.10000000000002</v>
      </c>
    </row>
    <row r="47" spans="1:3">
      <c r="A47" s="33">
        <v>52</v>
      </c>
      <c r="B47" s="40">
        <v>516800</v>
      </c>
      <c r="C47">
        <f t="shared" si="0"/>
        <v>279.10000000000002</v>
      </c>
    </row>
    <row r="48" spans="1:3">
      <c r="A48" s="33">
        <v>53</v>
      </c>
      <c r="B48" s="40">
        <v>524700</v>
      </c>
      <c r="C48">
        <f t="shared" si="0"/>
        <v>283.39999999999998</v>
      </c>
    </row>
    <row r="49" spans="1:3">
      <c r="A49" s="33">
        <v>54</v>
      </c>
      <c r="B49" s="40">
        <v>532200</v>
      </c>
      <c r="C49">
        <f t="shared" si="0"/>
        <v>287.5</v>
      </c>
    </row>
    <row r="50" spans="1:3">
      <c r="A50" s="33">
        <v>55</v>
      </c>
      <c r="B50" s="40">
        <v>540500</v>
      </c>
      <c r="C50">
        <f t="shared" si="0"/>
        <v>291.89999999999998</v>
      </c>
    </row>
    <row r="51" spans="1:3">
      <c r="A51" s="33">
        <v>56</v>
      </c>
      <c r="B51" s="40">
        <v>548600</v>
      </c>
      <c r="C51">
        <f t="shared" si="0"/>
        <v>296.3</v>
      </c>
    </row>
    <row r="52" spans="1:3">
      <c r="A52" s="33">
        <v>57</v>
      </c>
      <c r="B52" s="40">
        <v>557100</v>
      </c>
      <c r="C52">
        <f t="shared" si="0"/>
        <v>300.89999999999998</v>
      </c>
    </row>
    <row r="53" spans="1:3">
      <c r="A53" s="33">
        <v>58</v>
      </c>
      <c r="B53" s="40">
        <v>565900</v>
      </c>
      <c r="C53">
        <f t="shared" si="0"/>
        <v>305.7</v>
      </c>
    </row>
    <row r="54" spans="1:3">
      <c r="A54" s="33">
        <v>59</v>
      </c>
      <c r="B54" s="40">
        <v>575400</v>
      </c>
      <c r="C54">
        <f t="shared" si="0"/>
        <v>310.8</v>
      </c>
    </row>
    <row r="55" spans="1:3">
      <c r="A55" s="33">
        <v>60</v>
      </c>
      <c r="B55" s="40">
        <v>584500</v>
      </c>
      <c r="C55">
        <f t="shared" si="0"/>
        <v>315.7</v>
      </c>
    </row>
    <row r="56" spans="1:3">
      <c r="A56" s="33">
        <v>61</v>
      </c>
      <c r="B56" s="40">
        <v>594500</v>
      </c>
      <c r="C56">
        <f t="shared" si="0"/>
        <v>321.10000000000002</v>
      </c>
    </row>
    <row r="57" spans="1:3">
      <c r="A57" s="33">
        <v>62</v>
      </c>
      <c r="B57" s="40">
        <v>604900</v>
      </c>
      <c r="C57">
        <f t="shared" si="0"/>
        <v>326.8</v>
      </c>
    </row>
    <row r="58" spans="1:3">
      <c r="A58" s="33">
        <v>63</v>
      </c>
      <c r="B58" s="40">
        <v>615700</v>
      </c>
      <c r="C58">
        <f t="shared" si="0"/>
        <v>332.6</v>
      </c>
    </row>
    <row r="59" spans="1:3">
      <c r="A59" s="33">
        <v>64</v>
      </c>
      <c r="B59" s="40">
        <v>624500</v>
      </c>
      <c r="C59">
        <f t="shared" si="0"/>
        <v>337.4</v>
      </c>
    </row>
    <row r="60" spans="1:3">
      <c r="A60" s="33">
        <v>65</v>
      </c>
      <c r="B60" s="40">
        <v>635400</v>
      </c>
      <c r="C60">
        <f t="shared" si="0"/>
        <v>343.2</v>
      </c>
    </row>
    <row r="61" spans="1:3">
      <c r="A61" s="33">
        <v>66</v>
      </c>
      <c r="B61" s="40">
        <v>646000</v>
      </c>
      <c r="C61">
        <f t="shared" si="0"/>
        <v>349</v>
      </c>
    </row>
    <row r="62" spans="1:3">
      <c r="A62" s="33">
        <v>67</v>
      </c>
      <c r="B62" s="40">
        <v>657300</v>
      </c>
      <c r="C62">
        <f t="shared" si="0"/>
        <v>355.1</v>
      </c>
    </row>
    <row r="63" spans="1:3">
      <c r="A63" s="33">
        <v>68</v>
      </c>
      <c r="B63" s="40">
        <v>667700</v>
      </c>
      <c r="C63">
        <f t="shared" si="0"/>
        <v>360.7</v>
      </c>
    </row>
    <row r="64" spans="1:3">
      <c r="A64" s="33">
        <v>69</v>
      </c>
      <c r="B64" s="40">
        <v>597700</v>
      </c>
      <c r="C64">
        <f t="shared" si="0"/>
        <v>322.89999999999998</v>
      </c>
    </row>
    <row r="65" spans="1:3">
      <c r="A65" s="33">
        <v>70</v>
      </c>
      <c r="B65" s="40">
        <v>692400</v>
      </c>
      <c r="C65">
        <f t="shared" si="0"/>
        <v>374.1</v>
      </c>
    </row>
    <row r="66" spans="1:3">
      <c r="A66" s="33">
        <v>71</v>
      </c>
      <c r="B66" s="40">
        <v>708000</v>
      </c>
      <c r="C66">
        <f t="shared" si="0"/>
        <v>382.5</v>
      </c>
    </row>
    <row r="67" spans="1:3">
      <c r="A67" s="33">
        <v>72</v>
      </c>
      <c r="B67" s="40">
        <v>720100</v>
      </c>
      <c r="C67">
        <f t="shared" si="0"/>
        <v>389</v>
      </c>
    </row>
    <row r="68" spans="1:3">
      <c r="A68" s="33">
        <v>73</v>
      </c>
      <c r="B68" s="40">
        <v>732300</v>
      </c>
      <c r="C68">
        <f t="shared" si="0"/>
        <v>395.6</v>
      </c>
    </row>
    <row r="69" spans="1:3">
      <c r="A69" s="33">
        <v>74</v>
      </c>
      <c r="B69" s="40">
        <v>745000</v>
      </c>
      <c r="C69">
        <f t="shared" si="0"/>
        <v>402.5</v>
      </c>
    </row>
    <row r="70" spans="1:3">
      <c r="A70" s="33">
        <v>75</v>
      </c>
      <c r="B70" s="40">
        <v>759100</v>
      </c>
      <c r="C70">
        <f t="shared" si="0"/>
        <v>410.1</v>
      </c>
    </row>
    <row r="71" spans="1:3">
      <c r="A71" s="33">
        <v>76</v>
      </c>
      <c r="B71" s="40">
        <v>777900</v>
      </c>
      <c r="C71">
        <f t="shared" si="0"/>
        <v>420.3</v>
      </c>
    </row>
    <row r="72" spans="1:3">
      <c r="A72" s="33">
        <v>77</v>
      </c>
      <c r="B72" s="40">
        <v>796600</v>
      </c>
      <c r="C72">
        <f t="shared" si="0"/>
        <v>430.4</v>
      </c>
    </row>
    <row r="73" spans="1:3">
      <c r="A73" s="33">
        <v>78</v>
      </c>
      <c r="B73" s="40">
        <v>821100</v>
      </c>
      <c r="C73">
        <f t="shared" si="0"/>
        <v>443.6</v>
      </c>
    </row>
    <row r="74" spans="1:3">
      <c r="A74" s="33">
        <v>79</v>
      </c>
      <c r="B74" s="40">
        <v>845900</v>
      </c>
      <c r="C74">
        <f t="shared" si="0"/>
        <v>457</v>
      </c>
    </row>
    <row r="75" spans="1:3">
      <c r="A75" s="33">
        <v>80</v>
      </c>
      <c r="B75" s="40">
        <v>870900</v>
      </c>
      <c r="C75">
        <f t="shared" si="0"/>
        <v>470.5</v>
      </c>
    </row>
    <row r="76" spans="1:3">
      <c r="A76" s="33">
        <v>81</v>
      </c>
      <c r="B76" s="40">
        <v>895500</v>
      </c>
      <c r="C76">
        <f t="shared" si="0"/>
        <v>483.8</v>
      </c>
    </row>
    <row r="77" spans="1:3">
      <c r="A77" s="33">
        <v>82</v>
      </c>
      <c r="B77" s="40">
        <v>919200</v>
      </c>
      <c r="C77">
        <f t="shared" si="0"/>
        <v>496.6</v>
      </c>
    </row>
    <row r="78" spans="1:3">
      <c r="A78" s="33">
        <v>83</v>
      </c>
      <c r="B78" s="40">
        <v>942700</v>
      </c>
      <c r="C78">
        <f t="shared" si="0"/>
        <v>509.4</v>
      </c>
    </row>
    <row r="79" spans="1:3">
      <c r="A79" s="33">
        <v>84</v>
      </c>
      <c r="B79" s="40">
        <v>966300</v>
      </c>
      <c r="C79">
        <f t="shared" ref="C79:C96" si="1">ROUND((B79-400)/1850,1)</f>
        <v>522.1</v>
      </c>
    </row>
    <row r="80" spans="1:3">
      <c r="A80" s="33">
        <v>85</v>
      </c>
      <c r="B80" s="40">
        <v>996000</v>
      </c>
      <c r="C80">
        <f t="shared" si="1"/>
        <v>538.20000000000005</v>
      </c>
    </row>
    <row r="81" spans="1:3">
      <c r="A81" s="33">
        <v>86</v>
      </c>
      <c r="B81" s="40">
        <v>1025200</v>
      </c>
      <c r="C81">
        <f t="shared" si="1"/>
        <v>553.9</v>
      </c>
    </row>
    <row r="82" spans="1:3">
      <c r="A82" s="33">
        <v>87</v>
      </c>
      <c r="B82" s="40">
        <v>1055200</v>
      </c>
      <c r="C82">
        <f t="shared" si="1"/>
        <v>570.20000000000005</v>
      </c>
    </row>
    <row r="83" spans="1:3">
      <c r="A83" s="33">
        <v>88</v>
      </c>
      <c r="B83" s="40">
        <v>1078600</v>
      </c>
      <c r="C83">
        <f t="shared" si="1"/>
        <v>582.79999999999995</v>
      </c>
    </row>
    <row r="84" spans="1:3">
      <c r="A84" s="33">
        <v>89</v>
      </c>
      <c r="B84" s="40">
        <v>1102200</v>
      </c>
      <c r="C84">
        <f t="shared" si="1"/>
        <v>595.6</v>
      </c>
    </row>
    <row r="85" spans="1:3">
      <c r="A85" s="33">
        <v>90</v>
      </c>
      <c r="B85" s="40">
        <v>1125800</v>
      </c>
      <c r="C85">
        <f t="shared" si="1"/>
        <v>608.29999999999995</v>
      </c>
    </row>
    <row r="86" spans="1:3">
      <c r="A86" s="33">
        <v>91</v>
      </c>
      <c r="B86" s="40">
        <v>1149700</v>
      </c>
      <c r="C86">
        <f t="shared" si="1"/>
        <v>621.20000000000005</v>
      </c>
    </row>
    <row r="87" spans="1:3">
      <c r="A87" s="33">
        <v>92</v>
      </c>
      <c r="B87" s="40">
        <v>1173100</v>
      </c>
      <c r="C87">
        <f t="shared" si="1"/>
        <v>633.9</v>
      </c>
    </row>
    <row r="88" spans="1:3">
      <c r="A88" s="33">
        <v>93</v>
      </c>
      <c r="B88" s="40">
        <v>1196800</v>
      </c>
      <c r="C88">
        <f t="shared" si="1"/>
        <v>646.70000000000005</v>
      </c>
    </row>
    <row r="89" spans="1:3">
      <c r="A89" s="33">
        <v>94</v>
      </c>
      <c r="B89" s="40">
        <v>1220400</v>
      </c>
      <c r="C89">
        <f t="shared" si="1"/>
        <v>659.5</v>
      </c>
    </row>
    <row r="90" spans="1:3">
      <c r="A90" s="33">
        <v>95</v>
      </c>
      <c r="B90" s="40">
        <v>1244200</v>
      </c>
      <c r="C90">
        <f t="shared" si="1"/>
        <v>672.3</v>
      </c>
    </row>
    <row r="91" spans="1:3">
      <c r="A91" s="33">
        <v>96</v>
      </c>
      <c r="B91" s="40">
        <v>1267300</v>
      </c>
      <c r="C91">
        <f t="shared" si="1"/>
        <v>684.8</v>
      </c>
    </row>
    <row r="92" spans="1:3">
      <c r="A92" s="33">
        <v>97</v>
      </c>
      <c r="B92" s="40">
        <v>1290500</v>
      </c>
      <c r="C92">
        <f t="shared" si="1"/>
        <v>697.4</v>
      </c>
    </row>
    <row r="93" spans="1:3">
      <c r="A93" s="33">
        <v>98</v>
      </c>
      <c r="B93" s="40">
        <v>1313600</v>
      </c>
      <c r="C93">
        <f t="shared" si="1"/>
        <v>709.8</v>
      </c>
    </row>
    <row r="94" spans="1:3">
      <c r="A94" s="33">
        <v>99</v>
      </c>
      <c r="B94" s="40">
        <v>1335800</v>
      </c>
      <c r="C94">
        <f t="shared" si="1"/>
        <v>721.8</v>
      </c>
    </row>
    <row r="95" spans="1:3">
      <c r="A95" s="33">
        <v>100</v>
      </c>
      <c r="B95" s="40">
        <v>1357900</v>
      </c>
      <c r="C95">
        <f t="shared" si="1"/>
        <v>733.8</v>
      </c>
    </row>
    <row r="96" spans="1:3">
      <c r="A96" s="33">
        <v>101</v>
      </c>
      <c r="B96" s="40">
        <v>1380100</v>
      </c>
      <c r="C96">
        <f t="shared" si="1"/>
        <v>745.8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8515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Variable tillegg</vt:lpstr>
      <vt:lpstr>Styringsark</vt:lpstr>
      <vt:lpstr>Sheet3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Lau Revil</dc:creator>
  <cp:lastModifiedBy>Caroline Hals</cp:lastModifiedBy>
  <cp:lastPrinted>2019-09-20T12:05:45Z</cp:lastPrinted>
  <dcterms:created xsi:type="dcterms:W3CDTF">2019-02-26T11:08:38Z</dcterms:created>
  <dcterms:modified xsi:type="dcterms:W3CDTF">2024-07-01T10:53:49Z</dcterms:modified>
</cp:coreProperties>
</file>