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ww-dav.uio.no/for-ansatte/arbeidsstotte/okonomi/prosjektide-prosjektavslutning/eus-rammeprogram/"/>
    </mc:Choice>
  </mc:AlternateContent>
  <xr:revisionPtr revIDLastSave="0" documentId="13_ncr:1_{275E9272-C116-4E6D-94D9-C6B5C36E0D94}" xr6:coauthVersionLast="46" xr6:coauthVersionMax="46" xr10:uidLastSave="{00000000-0000-0000-0000-000000000000}"/>
  <bookViews>
    <workbookView xWindow="-120" yWindow="-120" windowWidth="38640" windowHeight="21240" activeTab="4" xr2:uid="{00000000-000D-0000-FFFF-FFFF00000000}"/>
  </bookViews>
  <sheets>
    <sheet name="1" sheetId="53" r:id="rId1"/>
    <sheet name="2" sheetId="5" r:id="rId2"/>
    <sheet name="3" sheetId="54" r:id="rId3"/>
    <sheet name="4" sheetId="55" r:id="rId4"/>
    <sheet name="5" sheetId="45" r:id="rId5"/>
    <sheet name="6" sheetId="46" r:id="rId6"/>
    <sheet name="7" sheetId="47" r:id="rId7"/>
    <sheet name="8" sheetId="48" r:id="rId8"/>
    <sheet name="9" sheetId="49" r:id="rId9"/>
    <sheet name="10" sheetId="50" r:id="rId10"/>
    <sheet name="11" sheetId="51" r:id="rId11"/>
    <sheet name="12" sheetId="56" r:id="rId12"/>
    <sheet name="Oppsummering nytt format" sheetId="61" r:id="rId13"/>
    <sheet name="guidelines" sheetId="57" state="hidden" r:id="rId14"/>
    <sheet name="Sheet2" sheetId="58" state="hidden" r:id="rId15"/>
    <sheet name="Sheet1" sheetId="59" state="hidden" r:id="rId16"/>
    <sheet name="Sheet3" sheetId="60" state="hidden" r:id="rId17"/>
  </sheets>
  <definedNames>
    <definedName name="_ftn1" localSheetId="12">'Oppsummering nytt format'!$A$62</definedName>
    <definedName name="_ftnref1" localSheetId="12">'Oppsummering nytt format'!$B$9</definedName>
    <definedName name="_xlnm.Print_Area" localSheetId="0">'1'!$A$1:$AH$36</definedName>
    <definedName name="_xlnm.Print_Area" localSheetId="9">'10'!$A$1:$AH$36</definedName>
    <definedName name="_xlnm.Print_Area" localSheetId="10">'11'!$A$1:$AH$36</definedName>
    <definedName name="_xlnm.Print_Area" localSheetId="11">'12'!$A$1:$AH$36</definedName>
    <definedName name="_xlnm.Print_Area" localSheetId="1">'2'!$A$1:$AH$36</definedName>
    <definedName name="_xlnm.Print_Area" localSheetId="2">'3'!$A$1:$AH$36</definedName>
    <definedName name="_xlnm.Print_Area" localSheetId="3">'4'!$A$1:$AH$36</definedName>
    <definedName name="_xlnm.Print_Area" localSheetId="4">'5'!$A$1:$AH$36</definedName>
    <definedName name="_xlnm.Print_Area" localSheetId="5">'6'!$A$1:$AH$36</definedName>
    <definedName name="_xlnm.Print_Area" localSheetId="6">'7'!$A$1:$AH$36</definedName>
    <definedName name="_xlnm.Print_Area" localSheetId="7">'8'!$A$1:$AH$36</definedName>
    <definedName name="_xlnm.Print_Area" localSheetId="8">'9'!$A$1:$AH$36</definedName>
    <definedName name="_xlnm.Print_Area" localSheetId="13">guidelines!#REF!</definedName>
    <definedName name="skjema_timeregistrering__2015__versjon_2.1.xlsx" localSheetId="0">'1'!$A$5</definedName>
    <definedName name="skjema_timeregistrering__2015__versjon_2.1.xlsx" localSheetId="9">'10'!$A$5</definedName>
    <definedName name="skjema_timeregistrering__2015__versjon_2.1.xlsx" localSheetId="10">'11'!$A$5</definedName>
    <definedName name="skjema_timeregistrering__2015__versjon_2.1.xlsx" localSheetId="11">'12'!$A$5</definedName>
    <definedName name="skjema_timeregistrering__2015__versjon_2.1.xlsx" localSheetId="2">'3'!$A$5</definedName>
    <definedName name="skjema_timeregistrering__2015__versjon_2.1.xlsx" localSheetId="3">'4'!$A$5</definedName>
    <definedName name="skjema_timeregistrering__2015__versjon_2.1.xlsx" localSheetId="4">'5'!$A$5</definedName>
    <definedName name="skjema_timeregistrering__2015__versjon_2.1.xlsx" localSheetId="5">'6'!$A$5</definedName>
    <definedName name="skjema_timeregistrering__2015__versjon_2.1.xlsx" localSheetId="6">'7'!$A$5</definedName>
    <definedName name="skjema_timeregistrering__2015__versjon_2.1.xlsx" localSheetId="7">'8'!$A$5</definedName>
    <definedName name="skjema_timeregistrering__2015__versjon_2.1.xlsx" localSheetId="8">'9'!$A$5</definedName>
    <definedName name="skjema_timeregistrering__2015__versjon_2.1.xlsx">'2'!$A$5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1" l="1"/>
  <c r="D4" i="61"/>
  <c r="B4" i="61"/>
  <c r="C1" i="61"/>
  <c r="AG15" i="53" l="1"/>
  <c r="I22" i="53"/>
  <c r="B12" i="53" l="1"/>
  <c r="D6" i="5"/>
  <c r="D7" i="5"/>
  <c r="W22" i="55"/>
  <c r="A33" i="56" l="1"/>
  <c r="G33" i="54"/>
  <c r="G33" i="55"/>
  <c r="G33" i="45"/>
  <c r="G33" i="46"/>
  <c r="G33" i="47"/>
  <c r="G33" i="48"/>
  <c r="G33" i="49"/>
  <c r="G33" i="50"/>
  <c r="G33" i="51"/>
  <c r="G33" i="56"/>
  <c r="G33" i="5"/>
  <c r="A33" i="55"/>
  <c r="A33" i="45"/>
  <c r="A33" i="46"/>
  <c r="A33" i="47"/>
  <c r="A33" i="48"/>
  <c r="A33" i="49"/>
  <c r="A33" i="50"/>
  <c r="A33" i="51"/>
  <c r="A33" i="54"/>
  <c r="A33" i="5"/>
  <c r="D8" i="54" l="1"/>
  <c r="D8" i="55"/>
  <c r="D8" i="45"/>
  <c r="D8" i="46"/>
  <c r="D8" i="47"/>
  <c r="D8" i="48"/>
  <c r="D8" i="49"/>
  <c r="D8" i="50"/>
  <c r="D8" i="51"/>
  <c r="D8" i="56"/>
  <c r="D8" i="5"/>
  <c r="D7" i="54"/>
  <c r="D7" i="55"/>
  <c r="D7" i="45"/>
  <c r="D7" i="46"/>
  <c r="D7" i="47"/>
  <c r="D7" i="48"/>
  <c r="D7" i="49"/>
  <c r="D7" i="50"/>
  <c r="D7" i="51"/>
  <c r="D7" i="56"/>
  <c r="T6" i="54"/>
  <c r="T6" i="55"/>
  <c r="T6" i="45"/>
  <c r="T6" i="46"/>
  <c r="T6" i="47"/>
  <c r="T6" i="48"/>
  <c r="T6" i="49"/>
  <c r="T6" i="50"/>
  <c r="T6" i="51"/>
  <c r="T6" i="56"/>
  <c r="T6" i="5"/>
  <c r="D6" i="54"/>
  <c r="D6" i="55"/>
  <c r="D6" i="45"/>
  <c r="D6" i="46"/>
  <c r="D6" i="47"/>
  <c r="D6" i="48"/>
  <c r="D6" i="49"/>
  <c r="D6" i="50"/>
  <c r="D6" i="51"/>
  <c r="D6" i="56"/>
  <c r="L4" i="56" l="1"/>
  <c r="AF27" i="56" l="1"/>
  <c r="AE27" i="56"/>
  <c r="AD27" i="56"/>
  <c r="AC27" i="56"/>
  <c r="AB27" i="56"/>
  <c r="AA27" i="56"/>
  <c r="Z27" i="56"/>
  <c r="Y27" i="56"/>
  <c r="X27" i="56"/>
  <c r="W27" i="56"/>
  <c r="V27" i="56"/>
  <c r="U27" i="56"/>
  <c r="T27" i="56"/>
  <c r="S27" i="56"/>
  <c r="R27" i="56"/>
  <c r="Q27" i="56"/>
  <c r="P27" i="56"/>
  <c r="O27" i="56"/>
  <c r="N27" i="56"/>
  <c r="M27" i="56"/>
  <c r="L27" i="56"/>
  <c r="K27" i="56"/>
  <c r="J27" i="56"/>
  <c r="I27" i="56"/>
  <c r="H27" i="56"/>
  <c r="G27" i="56"/>
  <c r="F27" i="56"/>
  <c r="E27" i="56"/>
  <c r="D27" i="56"/>
  <c r="C27" i="56"/>
  <c r="B27" i="56"/>
  <c r="AG26" i="56"/>
  <c r="AG25" i="56"/>
  <c r="AG24" i="56"/>
  <c r="AF22" i="56"/>
  <c r="AE22" i="56"/>
  <c r="AD22" i="56"/>
  <c r="AC22" i="56"/>
  <c r="AB22" i="56"/>
  <c r="AA22" i="56"/>
  <c r="Z22" i="56"/>
  <c r="Y22" i="56"/>
  <c r="X22" i="56"/>
  <c r="W22" i="56"/>
  <c r="V22" i="56"/>
  <c r="U22" i="56"/>
  <c r="T22" i="56"/>
  <c r="S22" i="56"/>
  <c r="R22" i="56"/>
  <c r="Q22" i="56"/>
  <c r="P22" i="56"/>
  <c r="O22" i="56"/>
  <c r="N22" i="56"/>
  <c r="M22" i="56"/>
  <c r="L22" i="56"/>
  <c r="K22" i="56"/>
  <c r="J22" i="56"/>
  <c r="I22" i="56"/>
  <c r="H22" i="56"/>
  <c r="G22" i="56"/>
  <c r="F22" i="56"/>
  <c r="E22" i="56"/>
  <c r="D22" i="56"/>
  <c r="C22" i="56"/>
  <c r="B22" i="56"/>
  <c r="AG21" i="56"/>
  <c r="AG20" i="56"/>
  <c r="AG19" i="56"/>
  <c r="AG18" i="56"/>
  <c r="AG17" i="56"/>
  <c r="AG16" i="56"/>
  <c r="AG15" i="56"/>
  <c r="AG14" i="56"/>
  <c r="B12" i="56"/>
  <c r="C11" i="56"/>
  <c r="D11" i="56" s="1"/>
  <c r="AG7" i="56"/>
  <c r="AG6" i="56"/>
  <c r="H4" i="56"/>
  <c r="AF27" i="55"/>
  <c r="AE27" i="55"/>
  <c r="AD27" i="55"/>
  <c r="AC27" i="55"/>
  <c r="AB27" i="55"/>
  <c r="AA27" i="55"/>
  <c r="AA28" i="55" s="1"/>
  <c r="Z27" i="55"/>
  <c r="Y27" i="55"/>
  <c r="X27" i="55"/>
  <c r="W27" i="55"/>
  <c r="V27" i="55"/>
  <c r="U27" i="55"/>
  <c r="T27" i="55"/>
  <c r="S27" i="55"/>
  <c r="R27" i="55"/>
  <c r="Q27" i="55"/>
  <c r="P27" i="55"/>
  <c r="O27" i="55"/>
  <c r="N27" i="55"/>
  <c r="M27" i="55"/>
  <c r="L27" i="55"/>
  <c r="K27" i="55"/>
  <c r="J27" i="55"/>
  <c r="I27" i="55"/>
  <c r="H27" i="55"/>
  <c r="G27" i="55"/>
  <c r="F27" i="55"/>
  <c r="E27" i="55"/>
  <c r="D27" i="55"/>
  <c r="C27" i="55"/>
  <c r="B27" i="55"/>
  <c r="AG26" i="55"/>
  <c r="AG25" i="55"/>
  <c r="AG24" i="55"/>
  <c r="AF22" i="55"/>
  <c r="AE22" i="55"/>
  <c r="AD22" i="55"/>
  <c r="AC22" i="55"/>
  <c r="AB22" i="55"/>
  <c r="AA22" i="55"/>
  <c r="Z22" i="55"/>
  <c r="Y22" i="55"/>
  <c r="X22" i="55"/>
  <c r="V22" i="55"/>
  <c r="U22" i="55"/>
  <c r="T22" i="55"/>
  <c r="S22" i="55"/>
  <c r="R22" i="55"/>
  <c r="Q22" i="55"/>
  <c r="P22" i="55"/>
  <c r="O22" i="55"/>
  <c r="N22" i="55"/>
  <c r="M22" i="55"/>
  <c r="L22" i="55"/>
  <c r="L28" i="55" s="1"/>
  <c r="K22" i="55"/>
  <c r="J22" i="55"/>
  <c r="I22" i="55"/>
  <c r="H22" i="55"/>
  <c r="G22" i="55"/>
  <c r="F22" i="55"/>
  <c r="E22" i="55"/>
  <c r="D22" i="55"/>
  <c r="C22" i="55"/>
  <c r="B22" i="55"/>
  <c r="AG21" i="55"/>
  <c r="AG20" i="55"/>
  <c r="AG19" i="55"/>
  <c r="AG18" i="55"/>
  <c r="AG17" i="55"/>
  <c r="AG16" i="55"/>
  <c r="AG15" i="55"/>
  <c r="AG14" i="55"/>
  <c r="B12" i="55"/>
  <c r="C11" i="55"/>
  <c r="C12" i="55" s="1"/>
  <c r="AG7" i="55"/>
  <c r="AG6" i="55"/>
  <c r="L4" i="55"/>
  <c r="H4" i="55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G26" i="54"/>
  <c r="AG25" i="54"/>
  <c r="AG24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T28" i="54" s="1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AG21" i="54"/>
  <c r="AG20" i="54"/>
  <c r="AG19" i="54"/>
  <c r="AG18" i="54"/>
  <c r="AG17" i="54"/>
  <c r="AG16" i="54"/>
  <c r="AG15" i="54"/>
  <c r="AG14" i="54"/>
  <c r="B12" i="54"/>
  <c r="C11" i="54"/>
  <c r="D11" i="54" s="1"/>
  <c r="D12" i="54" s="1"/>
  <c r="AG7" i="54"/>
  <c r="AG6" i="54"/>
  <c r="L4" i="54"/>
  <c r="H4" i="54"/>
  <c r="AF27" i="53"/>
  <c r="AE27" i="53"/>
  <c r="AD27" i="53"/>
  <c r="AC27" i="53"/>
  <c r="AB27" i="53"/>
  <c r="AA27" i="53"/>
  <c r="Z27" i="53"/>
  <c r="Y27" i="53"/>
  <c r="X27" i="53"/>
  <c r="W27" i="53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G26" i="53"/>
  <c r="AG25" i="53"/>
  <c r="AG24" i="53"/>
  <c r="AF22" i="53"/>
  <c r="AE22" i="53"/>
  <c r="AD22" i="53"/>
  <c r="AC22" i="53"/>
  <c r="AB22" i="53"/>
  <c r="AA22" i="53"/>
  <c r="Z22" i="53"/>
  <c r="Y22" i="53"/>
  <c r="X22" i="53"/>
  <c r="W22" i="53"/>
  <c r="V22" i="53"/>
  <c r="U22" i="53"/>
  <c r="T22" i="53"/>
  <c r="S22" i="53"/>
  <c r="R22" i="53"/>
  <c r="Q22" i="53"/>
  <c r="P22" i="53"/>
  <c r="O22" i="53"/>
  <c r="N22" i="53"/>
  <c r="M22" i="53"/>
  <c r="L22" i="53"/>
  <c r="K22" i="53"/>
  <c r="J22" i="53"/>
  <c r="H22" i="53"/>
  <c r="G22" i="53"/>
  <c r="F22" i="53"/>
  <c r="E22" i="53"/>
  <c r="D22" i="53"/>
  <c r="C22" i="53"/>
  <c r="B22" i="53"/>
  <c r="AG21" i="53"/>
  <c r="AG20" i="53"/>
  <c r="AG19" i="53"/>
  <c r="AG18" i="53"/>
  <c r="AG17" i="53"/>
  <c r="AG16" i="53"/>
  <c r="AG14" i="53"/>
  <c r="C11" i="53"/>
  <c r="D11" i="53" s="1"/>
  <c r="AG7" i="53"/>
  <c r="AG6" i="53"/>
  <c r="L4" i="53"/>
  <c r="C23" i="61" l="1"/>
  <c r="D28" i="54"/>
  <c r="AB28" i="54"/>
  <c r="C55" i="61"/>
  <c r="C19" i="61"/>
  <c r="C11" i="61"/>
  <c r="AB28" i="55"/>
  <c r="D28" i="55"/>
  <c r="L28" i="54"/>
  <c r="C28" i="55"/>
  <c r="K28" i="55"/>
  <c r="S28" i="55"/>
  <c r="T28" i="55"/>
  <c r="B28" i="56"/>
  <c r="J28" i="56"/>
  <c r="R28" i="56"/>
  <c r="Z28" i="56"/>
  <c r="G28" i="53"/>
  <c r="O28" i="53"/>
  <c r="W28" i="53"/>
  <c r="AE28" i="53"/>
  <c r="X28" i="54"/>
  <c r="I28" i="55"/>
  <c r="Q28" i="55"/>
  <c r="Y28" i="55"/>
  <c r="AG27" i="55"/>
  <c r="AG28" i="55" s="1"/>
  <c r="J28" i="55"/>
  <c r="R28" i="55"/>
  <c r="Z28" i="55"/>
  <c r="D28" i="53"/>
  <c r="L28" i="53"/>
  <c r="T28" i="53"/>
  <c r="AB28" i="53"/>
  <c r="E28" i="54"/>
  <c r="M28" i="54"/>
  <c r="U28" i="54"/>
  <c r="AC28" i="54"/>
  <c r="H28" i="56"/>
  <c r="P28" i="56"/>
  <c r="X28" i="56"/>
  <c r="AF28" i="56"/>
  <c r="Y28" i="56"/>
  <c r="F28" i="54"/>
  <c r="N28" i="54"/>
  <c r="V28" i="54"/>
  <c r="AD28" i="54"/>
  <c r="H28" i="53"/>
  <c r="P28" i="53"/>
  <c r="X28" i="53"/>
  <c r="AF28" i="53"/>
  <c r="I28" i="54"/>
  <c r="Q28" i="54"/>
  <c r="Y28" i="54"/>
  <c r="B28" i="55"/>
  <c r="AG22" i="56"/>
  <c r="L28" i="56"/>
  <c r="T28" i="56"/>
  <c r="AB28" i="56"/>
  <c r="C28" i="56"/>
  <c r="K28" i="56"/>
  <c r="S28" i="56"/>
  <c r="AA28" i="56"/>
  <c r="G28" i="56"/>
  <c r="O28" i="56"/>
  <c r="W28" i="56"/>
  <c r="AE28" i="56"/>
  <c r="B28" i="53"/>
  <c r="J28" i="53"/>
  <c r="R28" i="53"/>
  <c r="Z28" i="53"/>
  <c r="E28" i="53"/>
  <c r="M28" i="53"/>
  <c r="U28" i="53"/>
  <c r="AC28" i="53"/>
  <c r="AG22" i="55"/>
  <c r="M28" i="55"/>
  <c r="U28" i="55"/>
  <c r="AC28" i="55"/>
  <c r="E28" i="56"/>
  <c r="M28" i="56"/>
  <c r="U28" i="56"/>
  <c r="AC28" i="56"/>
  <c r="F28" i="53"/>
  <c r="N28" i="53"/>
  <c r="V28" i="53"/>
  <c r="AD28" i="53"/>
  <c r="F28" i="55"/>
  <c r="N28" i="55"/>
  <c r="V28" i="55"/>
  <c r="AD28" i="55"/>
  <c r="F28" i="56"/>
  <c r="N28" i="56"/>
  <c r="V28" i="56"/>
  <c r="AD28" i="56"/>
  <c r="AG27" i="54"/>
  <c r="AG28" i="54" s="1"/>
  <c r="C12" i="53"/>
  <c r="G28" i="54"/>
  <c r="AE28" i="54"/>
  <c r="G28" i="55"/>
  <c r="AE28" i="55"/>
  <c r="W28" i="55"/>
  <c r="AG22" i="53"/>
  <c r="B11" i="61" s="1"/>
  <c r="B28" i="54"/>
  <c r="J28" i="54"/>
  <c r="R28" i="54"/>
  <c r="Z28" i="54"/>
  <c r="H28" i="54"/>
  <c r="P28" i="54"/>
  <c r="AF28" i="54"/>
  <c r="H28" i="55"/>
  <c r="P28" i="55"/>
  <c r="X28" i="55"/>
  <c r="AF28" i="55"/>
  <c r="C12" i="54"/>
  <c r="O28" i="54"/>
  <c r="W28" i="54"/>
  <c r="O28" i="55"/>
  <c r="C28" i="53"/>
  <c r="K28" i="53"/>
  <c r="S28" i="53"/>
  <c r="AA28" i="53"/>
  <c r="I28" i="53"/>
  <c r="Q28" i="53"/>
  <c r="Y28" i="53"/>
  <c r="C28" i="54"/>
  <c r="K28" i="54"/>
  <c r="S28" i="54"/>
  <c r="AA28" i="54"/>
  <c r="I28" i="56"/>
  <c r="Q28" i="56"/>
  <c r="C12" i="56"/>
  <c r="E11" i="56"/>
  <c r="D12" i="56"/>
  <c r="AG27" i="56"/>
  <c r="D28" i="56"/>
  <c r="D11" i="55"/>
  <c r="D12" i="55" s="1"/>
  <c r="E28" i="55"/>
  <c r="AG22" i="54"/>
  <c r="E11" i="54"/>
  <c r="E11" i="53"/>
  <c r="D12" i="53"/>
  <c r="AG27" i="53"/>
  <c r="AH34" i="53" s="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B27" i="51"/>
  <c r="AG26" i="51"/>
  <c r="AG25" i="51"/>
  <c r="AG24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AG21" i="51"/>
  <c r="AG20" i="51"/>
  <c r="AG19" i="51"/>
  <c r="AG18" i="51"/>
  <c r="AG17" i="51"/>
  <c r="AG16" i="51"/>
  <c r="AG15" i="51"/>
  <c r="AG14" i="51"/>
  <c r="B12" i="51"/>
  <c r="C11" i="51"/>
  <c r="D11" i="51" s="1"/>
  <c r="AG7" i="51"/>
  <c r="AG6" i="51"/>
  <c r="L4" i="51"/>
  <c r="H4" i="51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C27" i="50"/>
  <c r="B27" i="50"/>
  <c r="AG26" i="50"/>
  <c r="AG25" i="50"/>
  <c r="AG24" i="50"/>
  <c r="AF22" i="50"/>
  <c r="AE22" i="50"/>
  <c r="AD22" i="50"/>
  <c r="AD28" i="50" s="1"/>
  <c r="AC22" i="50"/>
  <c r="AB22" i="50"/>
  <c r="AA22" i="50"/>
  <c r="Z22" i="50"/>
  <c r="Y22" i="50"/>
  <c r="X22" i="50"/>
  <c r="W22" i="50"/>
  <c r="V22" i="50"/>
  <c r="U22" i="50"/>
  <c r="T22" i="50"/>
  <c r="S22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F28" i="50" s="1"/>
  <c r="E22" i="50"/>
  <c r="D22" i="50"/>
  <c r="C22" i="50"/>
  <c r="B22" i="50"/>
  <c r="AG21" i="50"/>
  <c r="AG20" i="50"/>
  <c r="AG19" i="50"/>
  <c r="AG18" i="50"/>
  <c r="AG17" i="50"/>
  <c r="AG16" i="50"/>
  <c r="AG15" i="50"/>
  <c r="AG14" i="50"/>
  <c r="B12" i="50"/>
  <c r="C11" i="50"/>
  <c r="D11" i="50" s="1"/>
  <c r="E11" i="50" s="1"/>
  <c r="AG7" i="50"/>
  <c r="AG6" i="50"/>
  <c r="L4" i="50"/>
  <c r="H4" i="50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F27" i="49"/>
  <c r="E27" i="49"/>
  <c r="D27" i="49"/>
  <c r="C27" i="49"/>
  <c r="B27" i="49"/>
  <c r="AG26" i="49"/>
  <c r="AG25" i="49"/>
  <c r="AG24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C22" i="49"/>
  <c r="B22" i="49"/>
  <c r="AG21" i="49"/>
  <c r="AG20" i="49"/>
  <c r="AG19" i="49"/>
  <c r="AG18" i="49"/>
  <c r="AG17" i="49"/>
  <c r="AG16" i="49"/>
  <c r="AG15" i="49"/>
  <c r="AG14" i="49"/>
  <c r="B12" i="49"/>
  <c r="C11" i="49"/>
  <c r="D11" i="49" s="1"/>
  <c r="AG7" i="49"/>
  <c r="AG6" i="49"/>
  <c r="L4" i="49"/>
  <c r="H4" i="49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B27" i="48"/>
  <c r="AG26" i="48"/>
  <c r="AG25" i="48"/>
  <c r="AG24" i="48"/>
  <c r="AF22" i="48"/>
  <c r="AE22" i="48"/>
  <c r="AD22" i="48"/>
  <c r="AC22" i="48"/>
  <c r="AB22" i="48"/>
  <c r="AA22" i="48"/>
  <c r="Z22" i="48"/>
  <c r="Y22" i="48"/>
  <c r="X22" i="48"/>
  <c r="W22" i="48"/>
  <c r="V22" i="48"/>
  <c r="U22" i="48"/>
  <c r="T22" i="48"/>
  <c r="S22" i="48"/>
  <c r="R22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C22" i="48"/>
  <c r="B22" i="48"/>
  <c r="AG21" i="48"/>
  <c r="AG20" i="48"/>
  <c r="AG19" i="48"/>
  <c r="AG18" i="48"/>
  <c r="AG17" i="48"/>
  <c r="AG16" i="48"/>
  <c r="AG15" i="48"/>
  <c r="AG14" i="48"/>
  <c r="B12" i="48"/>
  <c r="C11" i="48"/>
  <c r="D11" i="48" s="1"/>
  <c r="AG7" i="48"/>
  <c r="AG6" i="48"/>
  <c r="L4" i="48"/>
  <c r="H4" i="48"/>
  <c r="AF27" i="47"/>
  <c r="AE27" i="47"/>
  <c r="AD27" i="47"/>
  <c r="AC27" i="47"/>
  <c r="AB27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G26" i="47"/>
  <c r="AG25" i="47"/>
  <c r="AG24" i="47"/>
  <c r="AF22" i="47"/>
  <c r="AE22" i="47"/>
  <c r="AD22" i="47"/>
  <c r="AC22" i="47"/>
  <c r="AB22" i="47"/>
  <c r="AA22" i="47"/>
  <c r="AA28" i="47" s="1"/>
  <c r="Z22" i="47"/>
  <c r="Y22" i="47"/>
  <c r="X22" i="47"/>
  <c r="W22" i="47"/>
  <c r="V22" i="47"/>
  <c r="U22" i="47"/>
  <c r="T22" i="47"/>
  <c r="S22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22" i="47"/>
  <c r="B22" i="47"/>
  <c r="AG21" i="47"/>
  <c r="AG20" i="47"/>
  <c r="AG19" i="47"/>
  <c r="AG18" i="47"/>
  <c r="AG17" i="47"/>
  <c r="AG16" i="47"/>
  <c r="AG15" i="47"/>
  <c r="AG14" i="47"/>
  <c r="B12" i="47"/>
  <c r="C11" i="47"/>
  <c r="C12" i="47" s="1"/>
  <c r="AG7" i="47"/>
  <c r="AG6" i="47"/>
  <c r="L4" i="47"/>
  <c r="H4" i="47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B27" i="46"/>
  <c r="AG26" i="46"/>
  <c r="AG25" i="46"/>
  <c r="AG24" i="46"/>
  <c r="AF22" i="46"/>
  <c r="AE22" i="46"/>
  <c r="AD22" i="46"/>
  <c r="AC22" i="46"/>
  <c r="AB22" i="46"/>
  <c r="AA22" i="46"/>
  <c r="Z22" i="46"/>
  <c r="Y22" i="46"/>
  <c r="X22" i="46"/>
  <c r="W22" i="46"/>
  <c r="V22" i="46"/>
  <c r="U22" i="46"/>
  <c r="T22" i="46"/>
  <c r="S22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B22" i="46"/>
  <c r="AG21" i="46"/>
  <c r="AG20" i="46"/>
  <c r="AG19" i="46"/>
  <c r="AG18" i="46"/>
  <c r="AG17" i="46"/>
  <c r="AG16" i="46"/>
  <c r="AG15" i="46"/>
  <c r="AG14" i="46"/>
  <c r="B12" i="46"/>
  <c r="C11" i="46"/>
  <c r="D11" i="46" s="1"/>
  <c r="AG7" i="46"/>
  <c r="AG6" i="46"/>
  <c r="L4" i="46"/>
  <c r="H4" i="46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J28" i="45" s="1"/>
  <c r="I27" i="45"/>
  <c r="H27" i="45"/>
  <c r="G27" i="45"/>
  <c r="F27" i="45"/>
  <c r="E27" i="45"/>
  <c r="D27" i="45"/>
  <c r="C27" i="45"/>
  <c r="B27" i="45"/>
  <c r="AG26" i="45"/>
  <c r="AG25" i="45"/>
  <c r="AG24" i="45"/>
  <c r="AF22" i="45"/>
  <c r="AE22" i="45"/>
  <c r="AD22" i="45"/>
  <c r="AC22" i="45"/>
  <c r="AB22" i="45"/>
  <c r="AA22" i="45"/>
  <c r="Z22" i="45"/>
  <c r="Y22" i="45"/>
  <c r="X22" i="45"/>
  <c r="W22" i="45"/>
  <c r="V22" i="45"/>
  <c r="U22" i="45"/>
  <c r="T22" i="45"/>
  <c r="S22" i="45"/>
  <c r="R22" i="45"/>
  <c r="Q22" i="45"/>
  <c r="Q28" i="45" s="1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AG21" i="45"/>
  <c r="AG20" i="45"/>
  <c r="AG19" i="45"/>
  <c r="AG18" i="45"/>
  <c r="AG17" i="45"/>
  <c r="AG16" i="45"/>
  <c r="AG15" i="45"/>
  <c r="AG14" i="45"/>
  <c r="B12" i="45"/>
  <c r="C11" i="45"/>
  <c r="D11" i="45" s="1"/>
  <c r="AG7" i="45"/>
  <c r="AG6" i="45"/>
  <c r="L4" i="45"/>
  <c r="H4" i="45"/>
  <c r="L28" i="47" l="1"/>
  <c r="E28" i="48"/>
  <c r="AC28" i="48"/>
  <c r="C51" i="61"/>
  <c r="Z28" i="45"/>
  <c r="C39" i="61"/>
  <c r="C31" i="61"/>
  <c r="AG33" i="56"/>
  <c r="B55" i="61"/>
  <c r="C47" i="61"/>
  <c r="C27" i="61"/>
  <c r="C35" i="61"/>
  <c r="AG33" i="55"/>
  <c r="B23" i="61"/>
  <c r="C43" i="61"/>
  <c r="B19" i="61"/>
  <c r="AG33" i="54"/>
  <c r="I28" i="45"/>
  <c r="T28" i="47"/>
  <c r="M28" i="48"/>
  <c r="U28" i="50"/>
  <c r="V28" i="50"/>
  <c r="M28" i="50"/>
  <c r="U28" i="49"/>
  <c r="N28" i="50"/>
  <c r="R28" i="45"/>
  <c r="D28" i="47"/>
  <c r="AB28" i="47"/>
  <c r="U28" i="48"/>
  <c r="E28" i="50"/>
  <c r="AC28" i="50"/>
  <c r="AG34" i="55"/>
  <c r="Y28" i="45"/>
  <c r="J28" i="51"/>
  <c r="R28" i="51"/>
  <c r="Z28" i="51"/>
  <c r="J28" i="50"/>
  <c r="R28" i="50"/>
  <c r="Z28" i="50"/>
  <c r="D28" i="45"/>
  <c r="L28" i="45"/>
  <c r="T28" i="45"/>
  <c r="AB28" i="45"/>
  <c r="F28" i="47"/>
  <c r="N28" i="47"/>
  <c r="V28" i="47"/>
  <c r="AD28" i="47"/>
  <c r="AE28" i="48"/>
  <c r="P28" i="49"/>
  <c r="X28" i="49"/>
  <c r="AF28" i="49"/>
  <c r="X28" i="46"/>
  <c r="F28" i="45"/>
  <c r="V28" i="45"/>
  <c r="AD28" i="45"/>
  <c r="G28" i="45"/>
  <c r="W28" i="45"/>
  <c r="H28" i="46"/>
  <c r="AF28" i="46"/>
  <c r="C28" i="48"/>
  <c r="K28" i="48"/>
  <c r="S28" i="48"/>
  <c r="AA28" i="48"/>
  <c r="N28" i="45"/>
  <c r="O28" i="45"/>
  <c r="AE28" i="45"/>
  <c r="P28" i="46"/>
  <c r="AC28" i="49"/>
  <c r="C12" i="50"/>
  <c r="C28" i="47"/>
  <c r="E28" i="49"/>
  <c r="M28" i="49"/>
  <c r="M28" i="45"/>
  <c r="AC28" i="45"/>
  <c r="K28" i="45"/>
  <c r="S28" i="45"/>
  <c r="D28" i="46"/>
  <c r="T28" i="46"/>
  <c r="AB28" i="46"/>
  <c r="G28" i="46"/>
  <c r="O28" i="46"/>
  <c r="W28" i="46"/>
  <c r="AE28" i="46"/>
  <c r="I28" i="48"/>
  <c r="Q28" i="48"/>
  <c r="Y28" i="48"/>
  <c r="G28" i="48"/>
  <c r="O28" i="48"/>
  <c r="W28" i="48"/>
  <c r="K28" i="47"/>
  <c r="I28" i="47"/>
  <c r="Q28" i="47"/>
  <c r="Y28" i="47"/>
  <c r="B28" i="48"/>
  <c r="J28" i="48"/>
  <c r="R28" i="48"/>
  <c r="Z28" i="48"/>
  <c r="I28" i="50"/>
  <c r="Q28" i="50"/>
  <c r="Y28" i="50"/>
  <c r="S28" i="46"/>
  <c r="AA28" i="46"/>
  <c r="D28" i="50"/>
  <c r="L28" i="50"/>
  <c r="T28" i="50"/>
  <c r="AB28" i="50"/>
  <c r="M28" i="51"/>
  <c r="U28" i="51"/>
  <c r="AC28" i="51"/>
  <c r="S28" i="47"/>
  <c r="U28" i="45"/>
  <c r="C28" i="45"/>
  <c r="AA28" i="45"/>
  <c r="L28" i="46"/>
  <c r="H28" i="51"/>
  <c r="P28" i="51"/>
  <c r="X28" i="51"/>
  <c r="AF28" i="51"/>
  <c r="C12" i="45"/>
  <c r="C12" i="46"/>
  <c r="AG33" i="53"/>
  <c r="AH33" i="53"/>
  <c r="AH35" i="53" s="1"/>
  <c r="G28" i="47"/>
  <c r="O28" i="47"/>
  <c r="W28" i="47"/>
  <c r="AE28" i="47"/>
  <c r="D28" i="49"/>
  <c r="L28" i="49"/>
  <c r="T28" i="49"/>
  <c r="AB28" i="49"/>
  <c r="AG27" i="49"/>
  <c r="AG28" i="49" s="1"/>
  <c r="I28" i="51"/>
  <c r="Q28" i="51"/>
  <c r="Y28" i="51"/>
  <c r="I28" i="46"/>
  <c r="Q28" i="46"/>
  <c r="Y28" i="46"/>
  <c r="H28" i="47"/>
  <c r="P28" i="47"/>
  <c r="X28" i="47"/>
  <c r="AF28" i="47"/>
  <c r="AG22" i="48"/>
  <c r="P28" i="48"/>
  <c r="X28" i="48"/>
  <c r="AF28" i="48"/>
  <c r="F28" i="48"/>
  <c r="N28" i="48"/>
  <c r="V28" i="48"/>
  <c r="AD28" i="48"/>
  <c r="C28" i="49"/>
  <c r="K28" i="49"/>
  <c r="S28" i="49"/>
  <c r="AA28" i="49"/>
  <c r="AG22" i="50"/>
  <c r="K28" i="50"/>
  <c r="S28" i="50"/>
  <c r="AA28" i="50"/>
  <c r="AG34" i="54"/>
  <c r="AG35" i="54" s="1"/>
  <c r="AG27" i="50"/>
  <c r="AG28" i="50" s="1"/>
  <c r="AG22" i="45"/>
  <c r="AG27" i="46"/>
  <c r="AG28" i="46" s="1"/>
  <c r="J28" i="46"/>
  <c r="R28" i="46"/>
  <c r="Z28" i="46"/>
  <c r="C12" i="49"/>
  <c r="AG22" i="49"/>
  <c r="F28" i="49"/>
  <c r="N28" i="49"/>
  <c r="V28" i="49"/>
  <c r="AD28" i="49"/>
  <c r="AG22" i="51"/>
  <c r="C28" i="51"/>
  <c r="K28" i="51"/>
  <c r="S28" i="51"/>
  <c r="AA28" i="51"/>
  <c r="AG22" i="46"/>
  <c r="M28" i="46"/>
  <c r="U28" i="46"/>
  <c r="AC28" i="46"/>
  <c r="C28" i="46"/>
  <c r="K28" i="46"/>
  <c r="AG27" i="47"/>
  <c r="AG28" i="47" s="1"/>
  <c r="J28" i="47"/>
  <c r="R28" i="47"/>
  <c r="Z28" i="47"/>
  <c r="D28" i="48"/>
  <c r="L28" i="48"/>
  <c r="T28" i="48"/>
  <c r="AB28" i="48"/>
  <c r="AG27" i="48"/>
  <c r="AG28" i="48" s="1"/>
  <c r="I28" i="49"/>
  <c r="Q28" i="49"/>
  <c r="Y28" i="49"/>
  <c r="G28" i="49"/>
  <c r="O28" i="49"/>
  <c r="W28" i="49"/>
  <c r="AE28" i="49"/>
  <c r="G28" i="50"/>
  <c r="O28" i="50"/>
  <c r="W28" i="50"/>
  <c r="AE28" i="50"/>
  <c r="F28" i="51"/>
  <c r="N28" i="51"/>
  <c r="V28" i="51"/>
  <c r="AD28" i="51"/>
  <c r="D28" i="51"/>
  <c r="L28" i="51"/>
  <c r="T28" i="51"/>
  <c r="AB28" i="51"/>
  <c r="AG27" i="45"/>
  <c r="AG28" i="45" s="1"/>
  <c r="AG27" i="51"/>
  <c r="AG28" i="51" s="1"/>
  <c r="H28" i="45"/>
  <c r="P28" i="45"/>
  <c r="X28" i="45"/>
  <c r="AF28" i="45"/>
  <c r="F28" i="46"/>
  <c r="N28" i="46"/>
  <c r="V28" i="46"/>
  <c r="AD28" i="46"/>
  <c r="E28" i="47"/>
  <c r="M28" i="47"/>
  <c r="U28" i="47"/>
  <c r="AC28" i="47"/>
  <c r="B28" i="49"/>
  <c r="J28" i="49"/>
  <c r="R28" i="49"/>
  <c r="Z28" i="49"/>
  <c r="H28" i="50"/>
  <c r="P28" i="50"/>
  <c r="X28" i="50"/>
  <c r="AF28" i="50"/>
  <c r="G28" i="51"/>
  <c r="O28" i="51"/>
  <c r="W28" i="51"/>
  <c r="AE28" i="51"/>
  <c r="AG34" i="56"/>
  <c r="AG35" i="56" s="1"/>
  <c r="AG28" i="56"/>
  <c r="F11" i="56"/>
  <c r="E12" i="56"/>
  <c r="E11" i="55"/>
  <c r="E12" i="55" s="1"/>
  <c r="F11" i="54"/>
  <c r="E12" i="54"/>
  <c r="AG34" i="53"/>
  <c r="AG28" i="53"/>
  <c r="F11" i="53"/>
  <c r="E12" i="53"/>
  <c r="C12" i="51"/>
  <c r="D11" i="47"/>
  <c r="E11" i="51"/>
  <c r="D12" i="51"/>
  <c r="E28" i="51"/>
  <c r="B28" i="51"/>
  <c r="E12" i="50"/>
  <c r="F11" i="50"/>
  <c r="AG34" i="50"/>
  <c r="C28" i="50"/>
  <c r="D12" i="50"/>
  <c r="B28" i="50"/>
  <c r="E11" i="49"/>
  <c r="D12" i="49"/>
  <c r="H28" i="49"/>
  <c r="E11" i="48"/>
  <c r="D12" i="48"/>
  <c r="C12" i="48"/>
  <c r="H28" i="48"/>
  <c r="AG22" i="47"/>
  <c r="B28" i="47"/>
  <c r="E11" i="46"/>
  <c r="D12" i="46"/>
  <c r="B28" i="46"/>
  <c r="E28" i="46"/>
  <c r="E11" i="45"/>
  <c r="D12" i="45"/>
  <c r="E28" i="45"/>
  <c r="B28" i="45"/>
  <c r="B12" i="5"/>
  <c r="AG35" i="55" l="1"/>
  <c r="AG33" i="49"/>
  <c r="B43" i="61"/>
  <c r="AG33" i="48"/>
  <c r="B39" i="61"/>
  <c r="AG33" i="45"/>
  <c r="B27" i="61"/>
  <c r="AG33" i="51"/>
  <c r="B51" i="61"/>
  <c r="AG33" i="46"/>
  <c r="AG35" i="46" s="1"/>
  <c r="B31" i="61"/>
  <c r="AG33" i="50"/>
  <c r="AG35" i="50" s="1"/>
  <c r="B47" i="61"/>
  <c r="AG33" i="47"/>
  <c r="B35" i="61"/>
  <c r="AG34" i="46"/>
  <c r="AG34" i="45"/>
  <c r="AG34" i="49"/>
  <c r="AG35" i="49" s="1"/>
  <c r="AG35" i="53"/>
  <c r="AG34" i="48"/>
  <c r="AG35" i="48" s="1"/>
  <c r="AG34" i="47"/>
  <c r="AG34" i="51"/>
  <c r="AG35" i="51" s="1"/>
  <c r="G11" i="56"/>
  <c r="F12" i="56"/>
  <c r="F11" i="55"/>
  <c r="G11" i="55" s="1"/>
  <c r="G11" i="54"/>
  <c r="F12" i="54"/>
  <c r="G11" i="53"/>
  <c r="F12" i="53"/>
  <c r="E11" i="47"/>
  <c r="D12" i="47"/>
  <c r="E12" i="51"/>
  <c r="F11" i="51"/>
  <c r="F12" i="50"/>
  <c r="G11" i="50"/>
  <c r="F11" i="49"/>
  <c r="E12" i="49"/>
  <c r="E12" i="48"/>
  <c r="F11" i="48"/>
  <c r="F11" i="46"/>
  <c r="E12" i="46"/>
  <c r="E12" i="45"/>
  <c r="F11" i="45"/>
  <c r="AG35" i="45" l="1"/>
  <c r="AG35" i="47"/>
  <c r="H11" i="56"/>
  <c r="G12" i="56"/>
  <c r="F12" i="55"/>
  <c r="H11" i="55"/>
  <c r="G12" i="55"/>
  <c r="G12" i="54"/>
  <c r="H11" i="54"/>
  <c r="H11" i="53"/>
  <c r="G12" i="53"/>
  <c r="E12" i="47"/>
  <c r="F11" i="47"/>
  <c r="F12" i="51"/>
  <c r="G11" i="51"/>
  <c r="G12" i="50"/>
  <c r="H11" i="50"/>
  <c r="F12" i="49"/>
  <c r="G11" i="49"/>
  <c r="F12" i="48"/>
  <c r="G11" i="48"/>
  <c r="F12" i="46"/>
  <c r="G11" i="46"/>
  <c r="F12" i="45"/>
  <c r="G11" i="45"/>
  <c r="H12" i="56" l="1"/>
  <c r="I11" i="56"/>
  <c r="I11" i="55"/>
  <c r="H12" i="55"/>
  <c r="H12" i="54"/>
  <c r="I11" i="54"/>
  <c r="H12" i="53"/>
  <c r="I11" i="53"/>
  <c r="F12" i="47"/>
  <c r="G11" i="47"/>
  <c r="G12" i="51"/>
  <c r="H11" i="51"/>
  <c r="H12" i="50"/>
  <c r="I11" i="50"/>
  <c r="G12" i="49"/>
  <c r="H11" i="49"/>
  <c r="G12" i="48"/>
  <c r="H11" i="48"/>
  <c r="G12" i="46"/>
  <c r="H11" i="46"/>
  <c r="G12" i="45"/>
  <c r="H11" i="45"/>
  <c r="J11" i="56" l="1"/>
  <c r="I12" i="56"/>
  <c r="J11" i="55"/>
  <c r="I12" i="55"/>
  <c r="I12" i="54"/>
  <c r="J11" i="54"/>
  <c r="I12" i="53"/>
  <c r="J11" i="53"/>
  <c r="H11" i="47"/>
  <c r="G12" i="47"/>
  <c r="H12" i="51"/>
  <c r="I11" i="51"/>
  <c r="I12" i="50"/>
  <c r="J11" i="50"/>
  <c r="I11" i="49"/>
  <c r="H12" i="49"/>
  <c r="H12" i="48"/>
  <c r="I11" i="48"/>
  <c r="H12" i="46"/>
  <c r="I11" i="46"/>
  <c r="H12" i="45"/>
  <c r="I11" i="45"/>
  <c r="AG16" i="5"/>
  <c r="AG17" i="5"/>
  <c r="AG18" i="5"/>
  <c r="AG19" i="5"/>
  <c r="AG20" i="5"/>
  <c r="C11" i="5"/>
  <c r="D11" i="5" s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B27" i="5"/>
  <c r="L4" i="5"/>
  <c r="AG6" i="5"/>
  <c r="AG7" i="5"/>
  <c r="AF22" i="5"/>
  <c r="AG26" i="5"/>
  <c r="AG25" i="5"/>
  <c r="AG24" i="5"/>
  <c r="AG21" i="5"/>
  <c r="AG15" i="5"/>
  <c r="AG14" i="5"/>
  <c r="G22" i="5"/>
  <c r="B22" i="5"/>
  <c r="C22" i="5"/>
  <c r="D22" i="5"/>
  <c r="E22" i="5"/>
  <c r="F22" i="5"/>
  <c r="H22" i="5"/>
  <c r="I22" i="5"/>
  <c r="J22" i="5"/>
  <c r="K22" i="5"/>
  <c r="L22" i="5"/>
  <c r="M22" i="5"/>
  <c r="N22" i="5"/>
  <c r="N28" i="5" s="1"/>
  <c r="O22" i="5"/>
  <c r="P22" i="5"/>
  <c r="P28" i="5" s="1"/>
  <c r="Q22" i="5"/>
  <c r="R22" i="5"/>
  <c r="S22" i="5"/>
  <c r="T22" i="5"/>
  <c r="U22" i="5"/>
  <c r="V22" i="5"/>
  <c r="W22" i="5"/>
  <c r="X22" i="5"/>
  <c r="X28" i="5" s="1"/>
  <c r="Y22" i="5"/>
  <c r="Z22" i="5"/>
  <c r="AA22" i="5"/>
  <c r="AB22" i="5"/>
  <c r="AC22" i="5"/>
  <c r="AD22" i="5"/>
  <c r="AE22" i="5"/>
  <c r="AG27" i="5" l="1"/>
  <c r="AG28" i="5" s="1"/>
  <c r="C15" i="61"/>
  <c r="H28" i="5"/>
  <c r="AD28" i="5"/>
  <c r="E28" i="5"/>
  <c r="V28" i="5"/>
  <c r="C12" i="5"/>
  <c r="AC28" i="5"/>
  <c r="U28" i="5"/>
  <c r="M28" i="5"/>
  <c r="D28" i="5"/>
  <c r="AA28" i="5"/>
  <c r="S28" i="5"/>
  <c r="K28" i="5"/>
  <c r="B28" i="5"/>
  <c r="AF28" i="5"/>
  <c r="J12" i="56"/>
  <c r="K11" i="56"/>
  <c r="K11" i="55"/>
  <c r="J12" i="55"/>
  <c r="K11" i="54"/>
  <c r="J12" i="54"/>
  <c r="J12" i="53"/>
  <c r="K11" i="53"/>
  <c r="I11" i="47"/>
  <c r="H12" i="47"/>
  <c r="I12" i="51"/>
  <c r="J11" i="51"/>
  <c r="J12" i="50"/>
  <c r="K11" i="50"/>
  <c r="I12" i="49"/>
  <c r="J11" i="49"/>
  <c r="I12" i="48"/>
  <c r="J11" i="48"/>
  <c r="I12" i="46"/>
  <c r="J11" i="46"/>
  <c r="I12" i="45"/>
  <c r="J11" i="45"/>
  <c r="AB28" i="5"/>
  <c r="T28" i="5"/>
  <c r="L28" i="5"/>
  <c r="C28" i="5"/>
  <c r="J28" i="5"/>
  <c r="Q28" i="5"/>
  <c r="R28" i="5"/>
  <c r="Y28" i="5"/>
  <c r="I28" i="5"/>
  <c r="Z28" i="5"/>
  <c r="G28" i="5"/>
  <c r="AE28" i="5"/>
  <c r="W28" i="5"/>
  <c r="O28" i="5"/>
  <c r="F28" i="5"/>
  <c r="AG22" i="5"/>
  <c r="E11" i="5"/>
  <c r="D12" i="5"/>
  <c r="AG33" i="5" l="1"/>
  <c r="AH33" i="5" s="1"/>
  <c r="AH33" i="54" s="1"/>
  <c r="B15" i="61"/>
  <c r="B59" i="61" s="1"/>
  <c r="D1" i="61" s="1"/>
  <c r="AG34" i="5"/>
  <c r="AH34" i="5" s="1"/>
  <c r="AH34" i="54" s="1"/>
  <c r="AH34" i="55" s="1"/>
  <c r="AH34" i="45" s="1"/>
  <c r="AH34" i="46" s="1"/>
  <c r="AH34" i="47" s="1"/>
  <c r="AH34" i="48" s="1"/>
  <c r="AH34" i="49" s="1"/>
  <c r="AH34" i="50" s="1"/>
  <c r="AH34" i="51" s="1"/>
  <c r="AH34" i="56" s="1"/>
  <c r="L11" i="56"/>
  <c r="K12" i="56"/>
  <c r="K12" i="55"/>
  <c r="L11" i="55"/>
  <c r="L11" i="54"/>
  <c r="K12" i="54"/>
  <c r="K12" i="53"/>
  <c r="L11" i="53"/>
  <c r="I12" i="47"/>
  <c r="J11" i="47"/>
  <c r="K11" i="51"/>
  <c r="J12" i="51"/>
  <c r="L11" i="50"/>
  <c r="K12" i="50"/>
  <c r="J12" i="49"/>
  <c r="K11" i="49"/>
  <c r="K11" i="48"/>
  <c r="J12" i="48"/>
  <c r="J12" i="46"/>
  <c r="K11" i="46"/>
  <c r="K11" i="45"/>
  <c r="J12" i="45"/>
  <c r="E12" i="5"/>
  <c r="F11" i="5"/>
  <c r="AG35" i="5" l="1"/>
  <c r="AH35" i="5"/>
  <c r="L12" i="56"/>
  <c r="M11" i="56"/>
  <c r="L12" i="55"/>
  <c r="M11" i="55"/>
  <c r="L12" i="54"/>
  <c r="M11" i="54"/>
  <c r="M11" i="53"/>
  <c r="L12" i="53"/>
  <c r="J12" i="47"/>
  <c r="K11" i="47"/>
  <c r="L11" i="51"/>
  <c r="K12" i="51"/>
  <c r="M11" i="50"/>
  <c r="L12" i="50"/>
  <c r="L11" i="49"/>
  <c r="K12" i="49"/>
  <c r="L11" i="48"/>
  <c r="K12" i="48"/>
  <c r="L11" i="46"/>
  <c r="K12" i="46"/>
  <c r="L11" i="45"/>
  <c r="K12" i="45"/>
  <c r="F12" i="5"/>
  <c r="G11" i="5"/>
  <c r="AH33" i="55" l="1"/>
  <c r="AH35" i="54"/>
  <c r="N11" i="56"/>
  <c r="M12" i="56"/>
  <c r="N11" i="55"/>
  <c r="M12" i="55"/>
  <c r="N11" i="54"/>
  <c r="M12" i="54"/>
  <c r="N11" i="53"/>
  <c r="M12" i="53"/>
  <c r="L11" i="47"/>
  <c r="K12" i="47"/>
  <c r="M11" i="51"/>
  <c r="L12" i="51"/>
  <c r="N11" i="50"/>
  <c r="M12" i="50"/>
  <c r="M11" i="49"/>
  <c r="L12" i="49"/>
  <c r="M11" i="48"/>
  <c r="L12" i="48"/>
  <c r="M11" i="46"/>
  <c r="L12" i="46"/>
  <c r="M11" i="45"/>
  <c r="L12" i="45"/>
  <c r="H11" i="5"/>
  <c r="G12" i="5"/>
  <c r="AH33" i="45" l="1"/>
  <c r="AH35" i="55"/>
  <c r="O11" i="56"/>
  <c r="N12" i="56"/>
  <c r="N12" i="55"/>
  <c r="O11" i="55"/>
  <c r="O11" i="54"/>
  <c r="N12" i="54"/>
  <c r="O11" i="53"/>
  <c r="N12" i="53"/>
  <c r="M11" i="47"/>
  <c r="L12" i="47"/>
  <c r="N11" i="51"/>
  <c r="M12" i="51"/>
  <c r="N12" i="50"/>
  <c r="O11" i="50"/>
  <c r="N11" i="49"/>
  <c r="M12" i="49"/>
  <c r="M12" i="48"/>
  <c r="N11" i="48"/>
  <c r="N11" i="46"/>
  <c r="M12" i="46"/>
  <c r="N11" i="45"/>
  <c r="M12" i="45"/>
  <c r="I11" i="5"/>
  <c r="H12" i="5"/>
  <c r="AH33" i="46" l="1"/>
  <c r="AH35" i="45"/>
  <c r="P11" i="56"/>
  <c r="O12" i="56"/>
  <c r="P11" i="55"/>
  <c r="O12" i="55"/>
  <c r="O12" i="54"/>
  <c r="P11" i="54"/>
  <c r="P11" i="53"/>
  <c r="O12" i="53"/>
  <c r="M12" i="47"/>
  <c r="N11" i="47"/>
  <c r="N12" i="51"/>
  <c r="O11" i="51"/>
  <c r="O12" i="50"/>
  <c r="P11" i="50"/>
  <c r="N12" i="49"/>
  <c r="O11" i="49"/>
  <c r="N12" i="48"/>
  <c r="O11" i="48"/>
  <c r="N12" i="46"/>
  <c r="O11" i="46"/>
  <c r="N12" i="45"/>
  <c r="O11" i="45"/>
  <c r="J11" i="5"/>
  <c r="I12" i="5"/>
  <c r="AH33" i="47" l="1"/>
  <c r="AH35" i="46"/>
  <c r="P12" i="56"/>
  <c r="Q11" i="56"/>
  <c r="Q11" i="55"/>
  <c r="P12" i="55"/>
  <c r="P12" i="54"/>
  <c r="Q11" i="54"/>
  <c r="P12" i="53"/>
  <c r="Q11" i="53"/>
  <c r="N12" i="47"/>
  <c r="O11" i="47"/>
  <c r="O12" i="51"/>
  <c r="P11" i="51"/>
  <c r="P12" i="50"/>
  <c r="Q11" i="50"/>
  <c r="O12" i="49"/>
  <c r="P11" i="49"/>
  <c r="O12" i="48"/>
  <c r="P11" i="48"/>
  <c r="O12" i="46"/>
  <c r="P11" i="46"/>
  <c r="O12" i="45"/>
  <c r="P11" i="45"/>
  <c r="J12" i="5"/>
  <c r="K11" i="5"/>
  <c r="AH33" i="48" l="1"/>
  <c r="AH35" i="47"/>
  <c r="Q12" i="56"/>
  <c r="R11" i="56"/>
  <c r="R11" i="55"/>
  <c r="Q12" i="55"/>
  <c r="R11" i="54"/>
  <c r="Q12" i="54"/>
  <c r="Q12" i="53"/>
  <c r="R11" i="53"/>
  <c r="O12" i="47"/>
  <c r="P11" i="47"/>
  <c r="P12" i="51"/>
  <c r="Q11" i="51"/>
  <c r="Q12" i="50"/>
  <c r="R11" i="50"/>
  <c r="P12" i="49"/>
  <c r="Q11" i="49"/>
  <c r="Q11" i="48"/>
  <c r="P12" i="48"/>
  <c r="P12" i="46"/>
  <c r="Q11" i="46"/>
  <c r="P12" i="45"/>
  <c r="Q11" i="45"/>
  <c r="K12" i="5"/>
  <c r="L11" i="5"/>
  <c r="AH33" i="49" l="1"/>
  <c r="AH35" i="48"/>
  <c r="R12" i="56"/>
  <c r="S11" i="56"/>
  <c r="S11" i="55"/>
  <c r="R12" i="55"/>
  <c r="S11" i="54"/>
  <c r="R12" i="54"/>
  <c r="R12" i="53"/>
  <c r="S11" i="53"/>
  <c r="P12" i="47"/>
  <c r="Q11" i="47"/>
  <c r="Q12" i="51"/>
  <c r="R11" i="51"/>
  <c r="S11" i="50"/>
  <c r="R12" i="50"/>
  <c r="Q12" i="49"/>
  <c r="R11" i="49"/>
  <c r="Q12" i="48"/>
  <c r="R11" i="48"/>
  <c r="Q12" i="46"/>
  <c r="R11" i="46"/>
  <c r="Q12" i="45"/>
  <c r="R11" i="45"/>
  <c r="M11" i="5"/>
  <c r="L12" i="5"/>
  <c r="AH33" i="50" l="1"/>
  <c r="AH35" i="49"/>
  <c r="S12" i="56"/>
  <c r="T11" i="56"/>
  <c r="S12" i="55"/>
  <c r="T11" i="55"/>
  <c r="S12" i="54"/>
  <c r="T11" i="54"/>
  <c r="T11" i="53"/>
  <c r="S12" i="53"/>
  <c r="Q12" i="47"/>
  <c r="R11" i="47"/>
  <c r="R12" i="51"/>
  <c r="S11" i="51"/>
  <c r="T11" i="50"/>
  <c r="S12" i="50"/>
  <c r="R12" i="49"/>
  <c r="S11" i="49"/>
  <c r="S11" i="48"/>
  <c r="R12" i="48"/>
  <c r="S11" i="46"/>
  <c r="R12" i="46"/>
  <c r="S11" i="45"/>
  <c r="R12" i="45"/>
  <c r="M12" i="5"/>
  <c r="N11" i="5"/>
  <c r="AH33" i="51" l="1"/>
  <c r="AH35" i="50"/>
  <c r="U11" i="56"/>
  <c r="T12" i="56"/>
  <c r="T12" i="55"/>
  <c r="U11" i="55"/>
  <c r="T12" i="54"/>
  <c r="U11" i="54"/>
  <c r="T12" i="53"/>
  <c r="U11" i="53"/>
  <c r="R12" i="47"/>
  <c r="S11" i="47"/>
  <c r="S12" i="51"/>
  <c r="T11" i="51"/>
  <c r="U11" i="50"/>
  <c r="T12" i="50"/>
  <c r="T11" i="49"/>
  <c r="S12" i="49"/>
  <c r="T11" i="48"/>
  <c r="S12" i="48"/>
  <c r="S12" i="46"/>
  <c r="T11" i="46"/>
  <c r="T11" i="45"/>
  <c r="S12" i="45"/>
  <c r="O11" i="5"/>
  <c r="N12" i="5"/>
  <c r="AH33" i="56" l="1"/>
  <c r="AH35" i="56" s="1"/>
  <c r="AH35" i="51"/>
  <c r="V11" i="56"/>
  <c r="U12" i="56"/>
  <c r="U12" i="55"/>
  <c r="V11" i="55"/>
  <c r="V11" i="54"/>
  <c r="U12" i="54"/>
  <c r="V11" i="53"/>
  <c r="U12" i="53"/>
  <c r="T11" i="47"/>
  <c r="S12" i="47"/>
  <c r="U11" i="51"/>
  <c r="T12" i="51"/>
  <c r="U12" i="50"/>
  <c r="V11" i="50"/>
  <c r="U11" i="49"/>
  <c r="T12" i="49"/>
  <c r="U11" i="48"/>
  <c r="T12" i="48"/>
  <c r="U11" i="46"/>
  <c r="T12" i="46"/>
  <c r="U11" i="45"/>
  <c r="T12" i="45"/>
  <c r="O12" i="5"/>
  <c r="P11" i="5"/>
  <c r="W11" i="56" l="1"/>
  <c r="V12" i="56"/>
  <c r="V12" i="55"/>
  <c r="W11" i="55"/>
  <c r="W11" i="54"/>
  <c r="V12" i="54"/>
  <c r="W11" i="53"/>
  <c r="V12" i="53"/>
  <c r="U11" i="47"/>
  <c r="T12" i="47"/>
  <c r="U12" i="51"/>
  <c r="V11" i="51"/>
  <c r="V12" i="50"/>
  <c r="W11" i="50"/>
  <c r="V11" i="49"/>
  <c r="U12" i="49"/>
  <c r="U12" i="48"/>
  <c r="V11" i="48"/>
  <c r="V11" i="46"/>
  <c r="U12" i="46"/>
  <c r="V11" i="45"/>
  <c r="U12" i="45"/>
  <c r="Q11" i="5"/>
  <c r="P12" i="5"/>
  <c r="X11" i="56" l="1"/>
  <c r="W12" i="56"/>
  <c r="X11" i="55"/>
  <c r="W12" i="55"/>
  <c r="W12" i="54"/>
  <c r="X11" i="54"/>
  <c r="X11" i="53"/>
  <c r="W12" i="53"/>
  <c r="U12" i="47"/>
  <c r="V11" i="47"/>
  <c r="V12" i="51"/>
  <c r="W11" i="51"/>
  <c r="W12" i="50"/>
  <c r="X11" i="50"/>
  <c r="V12" i="49"/>
  <c r="W11" i="49"/>
  <c r="V12" i="48"/>
  <c r="W11" i="48"/>
  <c r="V12" i="46"/>
  <c r="W11" i="46"/>
  <c r="V12" i="45"/>
  <c r="W11" i="45"/>
  <c r="R11" i="5"/>
  <c r="Q12" i="5"/>
  <c r="X12" i="56" l="1"/>
  <c r="Y11" i="56"/>
  <c r="Y11" i="55"/>
  <c r="X12" i="55"/>
  <c r="X12" i="54"/>
  <c r="Y11" i="54"/>
  <c r="X12" i="53"/>
  <c r="Y11" i="53"/>
  <c r="W11" i="47"/>
  <c r="V12" i="47"/>
  <c r="W12" i="51"/>
  <c r="X11" i="51"/>
  <c r="X12" i="50"/>
  <c r="Y11" i="50"/>
  <c r="W12" i="49"/>
  <c r="X11" i="49"/>
  <c r="W12" i="48"/>
  <c r="X11" i="48"/>
  <c r="W12" i="46"/>
  <c r="X11" i="46"/>
  <c r="W12" i="45"/>
  <c r="X11" i="45"/>
  <c r="R12" i="5"/>
  <c r="S11" i="5"/>
  <c r="Z11" i="56" l="1"/>
  <c r="Y12" i="56"/>
  <c r="Z11" i="55"/>
  <c r="Y12" i="55"/>
  <c r="Y12" i="54"/>
  <c r="Z11" i="54"/>
  <c r="Y12" i="53"/>
  <c r="Z11" i="53"/>
  <c r="X11" i="47"/>
  <c r="W12" i="47"/>
  <c r="X12" i="51"/>
  <c r="Y11" i="51"/>
  <c r="Y12" i="50"/>
  <c r="Z11" i="50"/>
  <c r="Y11" i="49"/>
  <c r="X12" i="49"/>
  <c r="X12" i="48"/>
  <c r="Y11" i="48"/>
  <c r="X12" i="46"/>
  <c r="Y11" i="46"/>
  <c r="X12" i="45"/>
  <c r="Y11" i="45"/>
  <c r="T11" i="5"/>
  <c r="S12" i="5"/>
  <c r="Z12" i="56" l="1"/>
  <c r="AA11" i="56"/>
  <c r="AA11" i="55"/>
  <c r="Z12" i="55"/>
  <c r="AA11" i="54"/>
  <c r="Z12" i="54"/>
  <c r="Z12" i="53"/>
  <c r="AA11" i="53"/>
  <c r="Y11" i="47"/>
  <c r="X12" i="47"/>
  <c r="Y12" i="51"/>
  <c r="Z11" i="51"/>
  <c r="AA11" i="50"/>
  <c r="Z12" i="50"/>
  <c r="Y12" i="49"/>
  <c r="Z11" i="49"/>
  <c r="Y12" i="48"/>
  <c r="Z11" i="48"/>
  <c r="Y12" i="46"/>
  <c r="Z11" i="46"/>
  <c r="Y12" i="45"/>
  <c r="Z11" i="45"/>
  <c r="U11" i="5"/>
  <c r="T12" i="5"/>
  <c r="AA12" i="56" l="1"/>
  <c r="AB11" i="56"/>
  <c r="AA12" i="55"/>
  <c r="AB11" i="55"/>
  <c r="AA12" i="54"/>
  <c r="AB11" i="54"/>
  <c r="AA12" i="53"/>
  <c r="AB11" i="53"/>
  <c r="Y12" i="47"/>
  <c r="Z11" i="47"/>
  <c r="AA11" i="51"/>
  <c r="Z12" i="51"/>
  <c r="AB11" i="50"/>
  <c r="AA12" i="50"/>
  <c r="Z12" i="49"/>
  <c r="AA11" i="49"/>
  <c r="AA11" i="48"/>
  <c r="Z12" i="48"/>
  <c r="AA11" i="46"/>
  <c r="Z12" i="46"/>
  <c r="AA11" i="45"/>
  <c r="Z12" i="45"/>
  <c r="V11" i="5"/>
  <c r="U12" i="5"/>
  <c r="AB12" i="56" l="1"/>
  <c r="AC11" i="56"/>
  <c r="AB12" i="55"/>
  <c r="AC11" i="55"/>
  <c r="AB12" i="54"/>
  <c r="AC11" i="54"/>
  <c r="AC11" i="53"/>
  <c r="AB12" i="53"/>
  <c r="Z12" i="47"/>
  <c r="AA11" i="47"/>
  <c r="AB11" i="51"/>
  <c r="AA12" i="51"/>
  <c r="AC11" i="50"/>
  <c r="AB12" i="50"/>
  <c r="AB11" i="49"/>
  <c r="AA12" i="49"/>
  <c r="AB11" i="48"/>
  <c r="AA12" i="48"/>
  <c r="AB11" i="46"/>
  <c r="AA12" i="46"/>
  <c r="AB11" i="45"/>
  <c r="AA12" i="45"/>
  <c r="W11" i="5"/>
  <c r="V12" i="5"/>
  <c r="AC12" i="50" l="1"/>
  <c r="AD11" i="50"/>
  <c r="AD11" i="56"/>
  <c r="AC12" i="56"/>
  <c r="AD11" i="55"/>
  <c r="AC12" i="55"/>
  <c r="AD11" i="54"/>
  <c r="AC12" i="54"/>
  <c r="AD11" i="53"/>
  <c r="AC12" i="53"/>
  <c r="AB11" i="47"/>
  <c r="AA12" i="47"/>
  <c r="AC11" i="51"/>
  <c r="AB12" i="51"/>
  <c r="AC11" i="49"/>
  <c r="AB12" i="49"/>
  <c r="AC11" i="48"/>
  <c r="AB12" i="48"/>
  <c r="AC11" i="46"/>
  <c r="AB12" i="46"/>
  <c r="AC11" i="45"/>
  <c r="AB12" i="45"/>
  <c r="W12" i="5"/>
  <c r="X11" i="5"/>
  <c r="AC12" i="45" l="1"/>
  <c r="AD11" i="45"/>
  <c r="AC12" i="51"/>
  <c r="AD11" i="51"/>
  <c r="AC12" i="46"/>
  <c r="AD11" i="46"/>
  <c r="AE11" i="50"/>
  <c r="AD12" i="50"/>
  <c r="AC12" i="49"/>
  <c r="AD11" i="49"/>
  <c r="AC12" i="48"/>
  <c r="AD11" i="48"/>
  <c r="AE11" i="56"/>
  <c r="AD12" i="56"/>
  <c r="AD12" i="55"/>
  <c r="AE11" i="55"/>
  <c r="AG8" i="55" s="1"/>
  <c r="AE11" i="54"/>
  <c r="AD12" i="54"/>
  <c r="AE11" i="53"/>
  <c r="AD12" i="53"/>
  <c r="AC11" i="47"/>
  <c r="AB12" i="47"/>
  <c r="Y11" i="5"/>
  <c r="X12" i="5"/>
  <c r="AE11" i="46" l="1"/>
  <c r="AD12" i="46"/>
  <c r="AF11" i="50"/>
  <c r="AG8" i="50" s="1"/>
  <c r="AE12" i="50"/>
  <c r="AE11" i="51"/>
  <c r="AD12" i="51"/>
  <c r="AC12" i="47"/>
  <c r="AD11" i="47"/>
  <c r="AE11" i="49"/>
  <c r="AD12" i="49"/>
  <c r="AE11" i="45"/>
  <c r="AD12" i="45"/>
  <c r="AE11" i="48"/>
  <c r="AD12" i="48"/>
  <c r="AE12" i="56"/>
  <c r="AF11" i="56"/>
  <c r="AG8" i="56" s="1"/>
  <c r="AE12" i="55"/>
  <c r="AE12" i="54"/>
  <c r="AF11" i="54"/>
  <c r="AF11" i="53"/>
  <c r="AE12" i="53"/>
  <c r="Z11" i="5"/>
  <c r="Y12" i="5"/>
  <c r="AE12" i="51" l="1"/>
  <c r="AG8" i="51"/>
  <c r="AG9" i="51" s="1"/>
  <c r="AG30" i="51" s="1"/>
  <c r="AE12" i="49"/>
  <c r="AG8" i="49"/>
  <c r="AG9" i="49" s="1"/>
  <c r="AG30" i="49" s="1"/>
  <c r="AE12" i="46"/>
  <c r="AG8" i="46"/>
  <c r="AG9" i="46" s="1"/>
  <c r="AG30" i="46" s="1"/>
  <c r="AE11" i="47"/>
  <c r="AD12" i="47"/>
  <c r="AE12" i="45"/>
  <c r="AF11" i="45"/>
  <c r="AG9" i="50"/>
  <c r="AG30" i="50" s="1"/>
  <c r="AF12" i="50"/>
  <c r="AF11" i="48"/>
  <c r="AE12" i="48"/>
  <c r="AF12" i="56"/>
  <c r="AG9" i="56"/>
  <c r="AG30" i="56" s="1"/>
  <c r="AG9" i="55"/>
  <c r="AG30" i="55" s="1"/>
  <c r="AF12" i="54"/>
  <c r="AG8" i="54"/>
  <c r="AG9" i="54" s="1"/>
  <c r="AG30" i="54" s="1"/>
  <c r="AF12" i="53"/>
  <c r="AG8" i="53"/>
  <c r="AG9" i="53" s="1"/>
  <c r="AG30" i="53" s="1"/>
  <c r="Z12" i="5"/>
  <c r="AA11" i="5"/>
  <c r="AG8" i="45" l="1"/>
  <c r="AG9" i="45" s="1"/>
  <c r="AG30" i="45" s="1"/>
  <c r="AF12" i="45"/>
  <c r="AF12" i="48"/>
  <c r="AG8" i="48"/>
  <c r="AG9" i="48" s="1"/>
  <c r="AG30" i="48" s="1"/>
  <c r="AF11" i="47"/>
  <c r="AG8" i="47" s="1"/>
  <c r="AE12" i="47"/>
  <c r="AB11" i="5"/>
  <c r="AA12" i="5"/>
  <c r="AG9" i="47" l="1"/>
  <c r="AG30" i="47" s="1"/>
  <c r="AF12" i="47"/>
  <c r="AC11" i="5"/>
  <c r="AG8" i="5" s="1"/>
  <c r="AG9" i="5" s="1"/>
  <c r="AB12" i="5"/>
  <c r="AC12" i="5" l="1"/>
  <c r="AG3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sharedStrings.xml><?xml version="1.0" encoding="utf-8"?>
<sst xmlns="http://schemas.openxmlformats.org/spreadsheetml/2006/main" count="533" uniqueCount="103">
  <si>
    <t>Date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</si>
  <si>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</si>
  <si>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</si>
  <si>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</si>
  <si>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</si>
  <si>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</si>
  <si>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</si>
  <si>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</si>
  <si>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EU-Projects</t>
  </si>
  <si>
    <t>hours/week</t>
  </si>
  <si>
    <t>hours/day</t>
  </si>
  <si>
    <t>workingdays this month</t>
  </si>
  <si>
    <t>Date and Signature</t>
  </si>
  <si>
    <t>workinghours this month</t>
  </si>
  <si>
    <t>Total registrated hours</t>
  </si>
  <si>
    <t>Year to date</t>
  </si>
  <si>
    <t>This month</t>
  </si>
  <si>
    <t xml:space="preserve">Total </t>
  </si>
  <si>
    <t>Work package x</t>
  </si>
  <si>
    <t>Work package y</t>
  </si>
  <si>
    <t>Work package z</t>
  </si>
  <si>
    <t>Grant Agreement No:</t>
  </si>
  <si>
    <t>Short description of the activities carried out in the month:</t>
  </si>
  <si>
    <t>Signed (name in capital letters):</t>
  </si>
  <si>
    <t>Approved (name in capital letters):</t>
  </si>
  <si>
    <t>Title of the project (acronym)</t>
  </si>
  <si>
    <t>Name of the person working on the project:</t>
  </si>
  <si>
    <t xml:space="preserve">Beneficiary's </t>
  </si>
  <si>
    <t>Present</t>
  </si>
  <si>
    <t>Guidelines Timesheets for an Horizon 2020 Action</t>
  </si>
  <si>
    <t>Conditions for reimbursement of personnel costs in Horizon 2020: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</si>
  <si>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Personnel must be hired directly by the beneficiary, here the University of Oslo.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</si>
  <si>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Personnel must work under the sole technical supervision and responsibility of the beneficiary.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</si>
  <si>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beneficiary may include in its personnel costs “permanent or temporary employees”, who have permanent or temporary working contracts.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</si>
  <si>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Personnel costs should reflect the total remuneration: Salaries plus social security charges.</t>
    </r>
  </si>
  <si>
    <r>
      <t xml:space="preserve">For </t>
    </r>
    <r>
      <rPr>
        <b/>
        <sz val="11"/>
        <color rgb="FF000000"/>
        <rFont val="Calibri"/>
        <family val="2"/>
      </rPr>
      <t>persons who do NOT work exclusively for the action</t>
    </r>
    <r>
      <rPr>
        <sz val="11"/>
        <color rgb="FF000000"/>
        <rFont val="Calibri"/>
        <family val="2"/>
      </rPr>
      <t xml:space="preserve">, the beneficiaries must show the actual hours worked, with reliable </t>
    </r>
    <r>
      <rPr>
        <b/>
        <sz val="11"/>
        <color rgb="FF000000"/>
        <rFont val="Calibri"/>
        <family val="2"/>
      </rPr>
      <t xml:space="preserve">time records </t>
    </r>
    <r>
      <rPr>
        <sz val="11"/>
        <color rgb="FF000000"/>
        <rFont val="Calibri"/>
        <family val="2"/>
      </rPr>
      <t>(</t>
    </r>
    <r>
      <rPr>
        <i/>
        <sz val="11"/>
        <color rgb="FF000000"/>
        <rFont val="Calibri"/>
        <family val="2"/>
      </rPr>
      <t>i.e. time-sheets</t>
    </r>
    <r>
      <rPr>
        <sz val="11"/>
        <color rgb="FF000000"/>
        <rFont val="Calibri"/>
        <family val="2"/>
      </rPr>
      <t xml:space="preserve">). </t>
    </r>
  </si>
  <si>
    <t xml:space="preserve">Time records must be dated and signed at least monthly by the person working for the action and his/her supervisor. </t>
  </si>
  <si>
    <t>Information included in timesheets must match records of annual and sick leave taken, and work-related travel registered I UiOs HR-portal.</t>
  </si>
  <si>
    <t xml:space="preserve">Time records should include: 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</si>
  <si>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the title and number of the action, as specified in the GA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</si>
  <si>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the beneficiary’s full name, as specified in the GA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</si>
  <si>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full name, date and signature of the person working for the action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</si>
  <si>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number of hours worked for the action in the period covered by the time record; for reasons of assurance and legal certainly it is highly recommended that the number of hours is detailed per day (hours worked for the action in each day)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</si>
  <si>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supervisor’s full name and signature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</si>
  <si>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 reference to the action tasks or work package described in Annex 1, to easily verify that the work carried out matches the work assigned and the person-months reported to the action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</si>
  <si>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 brief description of the activities carried out, to understand and show what work was carried out.</t>
    </r>
  </si>
  <si>
    <t>Time recording should not be manipulated afterwards.</t>
  </si>
  <si>
    <t>If time records are not reliable, the Commission/Agency may exceptionally accept ‘alternative evidence’ if it proves the number of hours worked on the action with a similar (or at least satisfactory) level of assurance (assessed against generally-accepted audit standards).</t>
  </si>
  <si>
    <t>This time recording is based on the template provided by EUs Participant Portal: http://ec.europa.eu/research/participants/data/ref/h2020/other/legal/templ/tmpl_time-records_en.pdf</t>
  </si>
  <si>
    <r>
      <t xml:space="preserve">For individuals who work exclusively on the Action for an uninterrupted time-period, covering at least a full natural month can use a “Declaration of Exclusivity” instead of time sheets. A template for the “Declaration of Exclusivity” can be downloaded here: </t>
    </r>
    <r>
      <rPr>
        <sz val="11"/>
        <color rgb="FFFF0000"/>
        <rFont val="Calibri"/>
        <family val="2"/>
      </rPr>
      <t>XXX</t>
    </r>
  </si>
  <si>
    <t>This information only provides a cursory overview and is not complete. New factors may always arise during the course of a funding program. If you have further queries, please contact the central EU-Office (eu-office@admin.uio.no).</t>
  </si>
  <si>
    <r>
      <t xml:space="preserve">The UiO uses the fixed number of productive hours as defined </t>
    </r>
    <r>
      <rPr>
        <sz val="11"/>
        <color rgb="FF000000"/>
        <rFont val="Calibri"/>
        <family val="2"/>
      </rPr>
      <t>by the European Commission (ref. Annotated Grant Agreement). UiO is using  their standard figure of 1720 annual productive hours.</t>
    </r>
  </si>
  <si>
    <t>LTB_UiO</t>
  </si>
  <si>
    <t>Holidays 2023</t>
  </si>
  <si>
    <t>Testing</t>
  </si>
  <si>
    <t>EU</t>
  </si>
  <si>
    <r>
      <t>EU GRANTS</t>
    </r>
    <r>
      <rPr>
        <b/>
        <sz val="12"/>
        <color rgb="FF595959"/>
        <rFont val="Calibri"/>
        <family val="2"/>
      </rPr>
      <t xml:space="preserve"> </t>
    </r>
    <r>
      <rPr>
        <b/>
        <sz val="9"/>
        <color rgb="FF595959"/>
        <rFont val="Arial"/>
        <family val="2"/>
      </rPr>
      <t>DECLARATION OF DAYS WORKED ON A PROJECT</t>
    </r>
  </si>
  <si>
    <t>To be kept on file in case of audits.</t>
  </si>
  <si>
    <r>
      <t>YEAR</t>
    </r>
    <r>
      <rPr>
        <sz val="9"/>
        <color rgb="FF000000"/>
        <rFont val="Arial"/>
        <family val="2"/>
      </rPr>
      <t>:</t>
    </r>
  </si>
  <si>
    <t>Project acronym:</t>
  </si>
  <si>
    <t>Project number:</t>
  </si>
  <si>
    <t>Participant name:</t>
  </si>
  <si>
    <t>Name of the person:</t>
  </si>
  <si>
    <t>Type of personnel:</t>
  </si>
  <si>
    <t>(employee/ natural person under direct contract/ seconded/ other)</t>
  </si>
  <si>
    <t>Month</t>
  </si>
  <si>
    <t>Days worked in the action[1]</t>
  </si>
  <si>
    <t>(e.g.15, 7,5, 0,5)</t>
  </si>
  <si>
    <t>Work Packages worked on</t>
  </si>
  <si>
    <t>(e.g. WP2; WP5)</t>
  </si>
  <si>
    <t xml:space="preserve">Date and signature of the person </t>
  </si>
  <si>
    <t xml:space="preserve">Name, date and signature of the supervisor </t>
  </si>
  <si>
    <t>January</t>
  </si>
  <si>
    <t>Signature:</t>
  </si>
  <si>
    <t xml:space="preserve">Date: </t>
  </si>
  <si>
    <t>Name:</t>
  </si>
  <si>
    <t>Date: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</si>
  <si>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</si>
  <si>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</si>
  <si>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</si>
  <si>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</si>
  <si>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</si>
  <si>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</si>
  <si>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</si>
  <si>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</si>
  <si>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</si>
  <si>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</si>
  <si>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</si>
  <si>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</si>
  <si>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[1] </t>
  </si>
  <si>
    <t>1 day = number of hours that a full-time employee of the participant has to work in a standard day (e.g. 8 hours).</t>
  </si>
  <si>
    <t>Test</t>
  </si>
  <si>
    <t>Ingenting</t>
  </si>
  <si>
    <t>Test2</t>
  </si>
  <si>
    <t>arbeidspakke 4</t>
  </si>
  <si>
    <t>arbeidspakke 5</t>
  </si>
  <si>
    <t>arbeidspakke 6</t>
  </si>
  <si>
    <t>arbeidspakke 7</t>
  </si>
  <si>
    <t>arbeidspakke 8</t>
  </si>
  <si>
    <t>arbeidspakke 1</t>
  </si>
  <si>
    <t>arbeidspakke 2</t>
  </si>
  <si>
    <t>arbeidspakke 3</t>
  </si>
  <si>
    <t>Time recording for Horizon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</si>
</sst>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d/m/;@"/>
    <numFmt numFmtId="168" formatCode="0.0"/>
    <numFmt numFmtId="169" formatCode="[$-414]d/\ mmmm;@"/>
    <numFmt numFmtId="170" formatCode="_ * #,##0.0_ ;_ * \-#,##0.0_ ;_ * &quot;-&quot;??_ ;_ @_ "/>
    <numFmt numFmtId="171" formatCode="_ * #,##0_ ;_ * \-#,##0_ ;_ * &quot;-&quot;??_ ;_ @_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7"/>
      <color rgb="FF000000"/>
      <name val="Times New Roman"/>
      <family val="1"/>
    </font>
    <font>
      <sz val="11"/>
      <color rgb="FFFF0000"/>
      <name val="Calibri"/>
      <family val="2"/>
    </font>
    <font>
      <b/>
      <sz val="9"/>
      <color rgb="FF595959"/>
      <name val="Arial"/>
      <family val="2"/>
    </font>
    <font>
      <b/>
      <sz val="12"/>
      <color rgb="FF595959"/>
      <name val="Calibri"/>
      <family val="2"/>
    </font>
    <font>
      <i/>
      <sz val="8"/>
      <color rgb="FF4AA55B"/>
      <name val="Arial"/>
      <family val="2"/>
    </font>
    <font>
      <sz val="9"/>
      <color rgb="FF000000"/>
      <name val="Arial"/>
      <family val="2"/>
    </font>
    <font>
      <b/>
      <sz val="8"/>
      <color rgb="FF595959"/>
      <name val="Arial"/>
      <family val="2"/>
    </font>
    <font>
      <sz val="8"/>
      <color rgb="FF595959"/>
      <name val="Arial"/>
      <family val="2"/>
    </font>
    <font>
      <sz val="7"/>
      <color rgb="FF7F7F7F"/>
      <name val="Arial"/>
      <family val="2"/>
    </font>
    <font>
      <sz val="7"/>
      <name val="Arial"/>
      <family val="2"/>
    </font>
    <font>
      <sz val="6"/>
      <color rgb="FF595959"/>
      <name val="Arial"/>
      <family val="2"/>
    </font>
    <font>
      <sz val="5"/>
      <color rgb="FF595959"/>
      <name val="Arial"/>
      <family val="2"/>
    </font>
    <font>
      <vertAlign val="superscript"/>
      <sz val="8"/>
      <color rgb="FF595959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rgb="FFEAEAEA"/>
        </stop>
      </gradientFill>
    </fill>
    <fill>
      <patternFill patternType="solid">
        <fgColor rgb="FFEAEAE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/>
      <diagonal/>
    </border>
    <border>
      <left/>
      <right style="thick">
        <color rgb="FFBFBFBF"/>
      </right>
      <top/>
      <bottom style="thick">
        <color rgb="FFBFBFBF"/>
      </bottom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/>
      <right style="thick">
        <color rgb="FFBFBFBF"/>
      </right>
      <top/>
      <bottom/>
      <diagonal/>
    </border>
    <border>
      <left style="thick">
        <color rgb="FFBFBFBF"/>
      </left>
      <right/>
      <top style="thick">
        <color rgb="FFBFBFBF"/>
      </top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/>
      <diagonal/>
    </border>
    <border>
      <left/>
      <right/>
      <top style="thick">
        <color rgb="FFBFBFBF"/>
      </top>
      <bottom/>
      <diagonal/>
    </border>
  </borders>
  <cellStyleXfs count="64">
    <xf numFmtId="0" fontId="0" fillId="0" borderId="0"/>
    <xf numFmtId="166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" fillId="10" borderId="10" applyNumberFormat="0" applyFont="0" applyAlignment="0" applyProtection="0"/>
    <xf numFmtId="0" fontId="3" fillId="0" borderId="0"/>
    <xf numFmtId="0" fontId="3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</cellStyleXfs>
  <cellXfs count="157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Fill="1" applyBorder="1" applyProtection="1"/>
    <xf numFmtId="0" fontId="0" fillId="0" borderId="0" xfId="0" applyProtection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3" fillId="0" borderId="0" xfId="0" applyFont="1"/>
    <xf numFmtId="0" fontId="4" fillId="0" borderId="0" xfId="0" applyFont="1" applyProtection="1"/>
    <xf numFmtId="0" fontId="27" fillId="0" borderId="0" xfId="0" applyFont="1" applyAlignment="1" applyProtection="1">
      <alignment horizontal="right"/>
    </xf>
    <xf numFmtId="0" fontId="27" fillId="0" borderId="0" xfId="0" applyFont="1" applyBorder="1" applyProtection="1"/>
    <xf numFmtId="0" fontId="27" fillId="0" borderId="0" xfId="0" applyFont="1" applyBorder="1" applyAlignment="1" applyProtection="1">
      <alignment horizontal="right"/>
    </xf>
    <xf numFmtId="1" fontId="0" fillId="0" borderId="0" xfId="0" applyNumberFormat="1" applyFill="1" applyProtection="1"/>
    <xf numFmtId="168" fontId="27" fillId="0" borderId="0" xfId="0" applyNumberFormat="1" applyFont="1" applyBorder="1" applyAlignment="1" applyProtection="1"/>
    <xf numFmtId="1" fontId="27" fillId="0" borderId="0" xfId="0" applyNumberFormat="1" applyFont="1" applyFill="1" applyProtection="1"/>
    <xf numFmtId="0" fontId="6" fillId="36" borderId="0" xfId="0" applyFont="1" applyFill="1"/>
    <xf numFmtId="169" fontId="0" fillId="37" borderId="0" xfId="0" applyNumberFormat="1" applyFill="1"/>
    <xf numFmtId="0" fontId="7" fillId="0" borderId="0" xfId="0" applyFont="1" applyBorder="1" applyAlignment="1">
      <alignment horizontal="right"/>
    </xf>
    <xf numFmtId="0" fontId="30" fillId="0" borderId="0" xfId="0" applyFont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2" xfId="0" applyBorder="1" applyAlignment="1">
      <alignment horizontal="right"/>
    </xf>
    <xf numFmtId="0" fontId="6" fillId="3" borderId="12" xfId="0" applyFont="1" applyFill="1" applyBorder="1"/>
    <xf numFmtId="0" fontId="0" fillId="3" borderId="12" xfId="0" applyFill="1" applyBorder="1"/>
    <xf numFmtId="0" fontId="3" fillId="2" borderId="12" xfId="0" applyFont="1" applyFill="1" applyBorder="1" applyProtection="1">
      <protection locked="0"/>
    </xf>
    <xf numFmtId="0" fontId="0" fillId="38" borderId="12" xfId="0" applyFill="1" applyBorder="1"/>
    <xf numFmtId="167" fontId="6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 applyProtection="1">
      <alignment horizontal="center"/>
    </xf>
    <xf numFmtId="170" fontId="0" fillId="0" borderId="12" xfId="61" applyNumberFormat="1" applyFont="1" applyBorder="1"/>
    <xf numFmtId="0" fontId="3" fillId="0" borderId="0" xfId="0" applyFont="1" applyBorder="1"/>
    <xf numFmtId="1" fontId="0" fillId="0" borderId="0" xfId="0" applyNumberFormat="1"/>
    <xf numFmtId="0" fontId="6" fillId="3" borderId="12" xfId="0" applyFont="1" applyFill="1" applyBorder="1" applyAlignment="1" applyProtection="1">
      <alignment horizontal="right"/>
    </xf>
    <xf numFmtId="170" fontId="0" fillId="3" borderId="12" xfId="61" applyNumberFormat="1" applyFont="1" applyFill="1" applyBorder="1"/>
    <xf numFmtId="170" fontId="6" fillId="3" borderId="12" xfId="61" applyNumberFormat="1" applyFont="1" applyFill="1" applyBorder="1"/>
    <xf numFmtId="171" fontId="0" fillId="0" borderId="1" xfId="61" applyNumberFormat="1" applyFont="1" applyBorder="1"/>
    <xf numFmtId="0" fontId="0" fillId="0" borderId="2" xfId="0" applyBorder="1" applyProtection="1">
      <protection locked="0"/>
    </xf>
    <xf numFmtId="0" fontId="3" fillId="0" borderId="0" xfId="0" applyFont="1" applyFill="1" applyProtection="1"/>
    <xf numFmtId="0" fontId="35" fillId="0" borderId="0" xfId="62" applyAlignment="1">
      <alignment vertical="top"/>
    </xf>
    <xf numFmtId="170" fontId="6" fillId="39" borderId="12" xfId="61" applyNumberFormat="1" applyFont="1" applyFill="1" applyBorder="1"/>
    <xf numFmtId="0" fontId="6" fillId="39" borderId="17" xfId="0" applyFont="1" applyFill="1" applyBorder="1" applyAlignment="1" applyProtection="1">
      <alignment horizontal="right"/>
    </xf>
    <xf numFmtId="170" fontId="0" fillId="39" borderId="18" xfId="61" applyNumberFormat="1" applyFont="1" applyFill="1" applyBorder="1"/>
    <xf numFmtId="171" fontId="0" fillId="0" borderId="13" xfId="61" applyNumberFormat="1" applyFont="1" applyFill="1" applyBorder="1"/>
    <xf numFmtId="170" fontId="0" fillId="39" borderId="19" xfId="61" applyNumberFormat="1" applyFont="1" applyFill="1" applyBorder="1"/>
    <xf numFmtId="170" fontId="0" fillId="39" borderId="20" xfId="61" applyNumberFormat="1" applyFont="1" applyFill="1" applyBorder="1"/>
    <xf numFmtId="0" fontId="0" fillId="39" borderId="0" xfId="0" applyFill="1" applyBorder="1" applyAlignment="1"/>
    <xf numFmtId="0" fontId="3" fillId="0" borderId="1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 indent="4"/>
    </xf>
    <xf numFmtId="0" fontId="40" fillId="0" borderId="0" xfId="0" applyFont="1" applyAlignment="1">
      <alignment vertical="center"/>
    </xf>
    <xf numFmtId="0" fontId="32" fillId="0" borderId="0" xfId="0" applyFont="1" applyAlignment="1">
      <alignment horizontal="left" vertical="center" indent="4"/>
    </xf>
    <xf numFmtId="0" fontId="35" fillId="0" borderId="0" xfId="62" applyAlignment="1">
      <alignment vertical="center"/>
    </xf>
    <xf numFmtId="168" fontId="0" fillId="2" borderId="12" xfId="0" applyNumberFormat="1" applyFill="1" applyBorder="1" applyProtection="1">
      <protection locked="0"/>
    </xf>
    <xf numFmtId="171" fontId="3" fillId="0" borderId="1" xfId="61" applyNumberFormat="1" applyFont="1" applyBorder="1"/>
    <xf numFmtId="168" fontId="0" fillId="41" borderId="12" xfId="0" applyNumberFormat="1" applyFill="1" applyBorder="1" applyProtection="1">
      <protection locked="0"/>
    </xf>
    <xf numFmtId="0" fontId="0" fillId="35" borderId="1" xfId="0" applyFill="1" applyBorder="1" applyAlignment="1" applyProtection="1">
      <alignment horizontal="center"/>
      <protection locked="0"/>
    </xf>
    <xf numFmtId="0" fontId="3" fillId="35" borderId="1" xfId="0" applyFont="1" applyFill="1" applyBorder="1" applyAlignment="1">
      <alignment horizontal="center"/>
    </xf>
    <xf numFmtId="0" fontId="3" fillId="35" borderId="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168" fontId="0" fillId="2" borderId="13" xfId="0" applyNumberFormat="1" applyFill="1" applyBorder="1" applyProtection="1">
      <protection locked="0"/>
    </xf>
    <xf numFmtId="0" fontId="0" fillId="3" borderId="17" xfId="0" applyFill="1" applyBorder="1"/>
    <xf numFmtId="170" fontId="0" fillId="0" borderId="22" xfId="61" applyNumberFormat="1" applyFont="1" applyBorder="1"/>
    <xf numFmtId="2" fontId="0" fillId="41" borderId="12" xfId="0" applyNumberFormat="1" applyFill="1" applyBorder="1" applyProtection="1">
      <protection locked="0"/>
    </xf>
    <xf numFmtId="0" fontId="3" fillId="0" borderId="12" xfId="0" applyFont="1" applyBorder="1"/>
    <xf numFmtId="0" fontId="45" fillId="42" borderId="24" xfId="0" applyFont="1" applyFill="1" applyBorder="1" applyAlignment="1">
      <alignment vertical="center" wrapText="1"/>
    </xf>
    <xf numFmtId="0" fontId="47" fillId="42" borderId="25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49" fillId="43" borderId="2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9" fillId="43" borderId="26" xfId="0" applyFont="1" applyFill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49" fillId="43" borderId="25" xfId="0" applyFont="1" applyFill="1" applyBorder="1" applyAlignment="1">
      <alignment horizontal="left" vertical="center" wrapText="1"/>
    </xf>
    <xf numFmtId="0" fontId="49" fillId="43" borderId="30" xfId="0" applyFont="1" applyFill="1" applyBorder="1" applyAlignment="1">
      <alignment vertical="center" wrapText="1"/>
    </xf>
    <xf numFmtId="0" fontId="51" fillId="43" borderId="28" xfId="0" applyFont="1" applyFill="1" applyBorder="1" applyAlignment="1">
      <alignment vertical="center" wrapText="1"/>
    </xf>
    <xf numFmtId="0" fontId="50" fillId="0" borderId="3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35" fillId="42" borderId="27" xfId="62" applyFill="1" applyBorder="1" applyAlignment="1">
      <alignment horizontal="center" vertical="center" wrapText="1"/>
    </xf>
    <xf numFmtId="0" fontId="51" fillId="42" borderId="28" xfId="0" applyFont="1" applyFill="1" applyBorder="1" applyAlignment="1">
      <alignment horizontal="center" vertical="center" wrapText="1"/>
    </xf>
    <xf numFmtId="0" fontId="49" fillId="42" borderId="27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vertical="center" wrapText="1"/>
    </xf>
    <xf numFmtId="0" fontId="50" fillId="0" borderId="28" xfId="0" applyFont="1" applyBorder="1" applyAlignment="1">
      <alignment horizontal="left" vertical="center" wrapText="1" indent="8"/>
    </xf>
    <xf numFmtId="0" fontId="54" fillId="0" borderId="30" xfId="0" applyFont="1" applyBorder="1" applyAlignment="1">
      <alignment vertical="center" wrapText="1"/>
    </xf>
    <xf numFmtId="0" fontId="50" fillId="0" borderId="28" xfId="0" applyFont="1" applyBorder="1" applyAlignment="1">
      <alignment horizontal="left" vertical="center" wrapText="1" indent="6"/>
    </xf>
    <xf numFmtId="0" fontId="49" fillId="44" borderId="25" xfId="0" applyFont="1" applyFill="1" applyBorder="1" applyAlignment="1">
      <alignment horizontal="right" vertical="center" wrapText="1"/>
    </xf>
    <xf numFmtId="0" fontId="50" fillId="0" borderId="28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indent="1"/>
    </xf>
    <xf numFmtId="0" fontId="35" fillId="0" borderId="0" xfId="62" applyAlignment="1">
      <alignment horizontal="left" vertical="center" indent="1"/>
    </xf>
    <xf numFmtId="0" fontId="50" fillId="0" borderId="0" xfId="0" applyFont="1" applyAlignment="1">
      <alignment horizontal="left" vertical="center" indent="1"/>
    </xf>
    <xf numFmtId="0" fontId="3" fillId="0" borderId="0" xfId="0" quotePrefix="1" applyFont="1"/>
    <xf numFmtId="0" fontId="5" fillId="0" borderId="0" xfId="0" applyFont="1" applyAlignment="1">
      <alignment horizontal="centerContinuous"/>
    </xf>
    <xf numFmtId="0" fontId="0" fillId="35" borderId="14" xfId="0" applyFill="1" applyBorder="1" applyAlignment="1" applyProtection="1">
      <alignment horizontal="centerContinuous" vertical="center"/>
      <protection locked="0"/>
    </xf>
    <xf numFmtId="0" fontId="0" fillId="35" borderId="15" xfId="0" applyFill="1" applyBorder="1" applyAlignment="1" applyProtection="1">
      <alignment horizontal="centerContinuous" vertical="center"/>
      <protection locked="0"/>
    </xf>
    <xf numFmtId="0" fontId="0" fillId="35" borderId="16" xfId="0" applyFill="1" applyBorder="1" applyAlignment="1" applyProtection="1">
      <alignment horizontal="centerContinuous" vertical="center"/>
      <protection locked="0"/>
    </xf>
    <xf numFmtId="0" fontId="3" fillId="35" borderId="14" xfId="0" applyFont="1" applyFill="1" applyBorder="1" applyAlignment="1" applyProtection="1">
      <alignment horizontal="centerContinuous" vertical="center"/>
      <protection locked="0"/>
    </xf>
    <xf numFmtId="0" fontId="3" fillId="35" borderId="15" xfId="0" applyFont="1" applyFill="1" applyBorder="1" applyAlignment="1" applyProtection="1">
      <alignment horizontal="centerContinuous" vertical="center"/>
      <protection locked="0"/>
    </xf>
    <xf numFmtId="0" fontId="3" fillId="35" borderId="16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16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10" fillId="40" borderId="14" xfId="0" applyFont="1" applyFill="1" applyBorder="1" applyAlignment="1" applyProtection="1">
      <alignment horizontal="left" vertical="center"/>
    </xf>
    <xf numFmtId="0" fontId="10" fillId="40" borderId="15" xfId="0" applyFont="1" applyFill="1" applyBorder="1" applyAlignment="1" applyProtection="1">
      <alignment horizontal="left" vertical="center"/>
    </xf>
    <xf numFmtId="0" fontId="10" fillId="40" borderId="16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10" fillId="39" borderId="0" xfId="0" applyFont="1" applyFill="1" applyBorder="1" applyAlignment="1" applyProtection="1">
      <alignment horizontal="left"/>
      <protection locked="0"/>
    </xf>
    <xf numFmtId="0" fontId="34" fillId="40" borderId="14" xfId="0" applyFont="1" applyFill="1" applyBorder="1" applyAlignment="1" applyProtection="1">
      <alignment horizontal="left" vertical="center"/>
    </xf>
    <xf numFmtId="0" fontId="34" fillId="40" borderId="15" xfId="0" applyFont="1" applyFill="1" applyBorder="1" applyAlignment="1" applyProtection="1">
      <alignment horizontal="left" vertical="center"/>
    </xf>
    <xf numFmtId="0" fontId="34" fillId="40" borderId="16" xfId="0" applyFont="1" applyFill="1" applyBorder="1" applyAlignment="1" applyProtection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45" fillId="42" borderId="24" xfId="0" applyFont="1" applyFill="1" applyBorder="1" applyAlignment="1">
      <alignment horizontal="right" vertical="center" wrapText="1"/>
    </xf>
    <xf numFmtId="0" fontId="45" fillId="42" borderId="25" xfId="0" applyFont="1" applyFill="1" applyBorder="1" applyAlignment="1">
      <alignment horizontal="righ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50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49" fillId="43" borderId="24" xfId="0" applyFont="1" applyFill="1" applyBorder="1" applyAlignment="1">
      <alignment vertical="center" wrapText="1"/>
    </xf>
    <xf numFmtId="0" fontId="49" fillId="43" borderId="25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49" fillId="42" borderId="24" xfId="0" applyFont="1" applyFill="1" applyBorder="1" applyAlignment="1">
      <alignment vertical="center" wrapText="1"/>
    </xf>
    <xf numFmtId="0" fontId="49" fillId="42" borderId="25" xfId="0" applyFont="1" applyFill="1" applyBorder="1" applyAlignment="1">
      <alignment vertical="center" wrapText="1"/>
    </xf>
    <xf numFmtId="0" fontId="50" fillId="42" borderId="24" xfId="0" applyFont="1" applyFill="1" applyBorder="1" applyAlignment="1">
      <alignment vertical="center" wrapText="1"/>
    </xf>
    <xf numFmtId="0" fontId="50" fillId="42" borderId="25" xfId="0" applyFont="1" applyFill="1" applyBorder="1" applyAlignment="1">
      <alignment vertical="center" wrapText="1"/>
    </xf>
    <xf numFmtId="0" fontId="49" fillId="44" borderId="24" xfId="0" applyFont="1" applyFill="1" applyBorder="1" applyAlignment="1">
      <alignment vertical="center" wrapText="1"/>
    </xf>
    <xf numFmtId="0" fontId="49" fillId="44" borderId="29" xfId="0" applyFont="1" applyFill="1" applyBorder="1" applyAlignment="1">
      <alignment vertical="center" wrapText="1"/>
    </xf>
    <xf numFmtId="0" fontId="49" fillId="44" borderId="25" xfId="0" applyFont="1" applyFill="1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168" fontId="0" fillId="45" borderId="12" xfId="0" applyNumberFormat="1" applyFill="1" applyBorder="1" applyProtection="1">
      <protection locked="0"/>
    </xf>
  </cellXfs>
  <cellStyles count="6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61" builtinId="3"/>
    <cellStyle name="Comma 2" xfId="44" xr:uid="{00000000-0005-0000-0000-00001C000000}"/>
    <cellStyle name="Comma 3" xfId="43" xr:uid="{00000000-0005-0000-0000-00001D000000}"/>
    <cellStyle name="Euro" xfId="1" xr:uid="{00000000-0005-0000-0000-00001E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kobling 2" xfId="45" xr:uid="{00000000-0005-0000-0000-000025000000}"/>
    <cellStyle name="Hyperkobling 3" xfId="46" xr:uid="{00000000-0005-0000-0000-000026000000}"/>
    <cellStyle name="Hyperlink" xfId="62" builtinId="8"/>
    <cellStyle name="Hyperlink 2" xfId="47" xr:uid="{00000000-0005-0000-0000-000028000000}"/>
    <cellStyle name="Input" xfId="10" builtinId="20" customBuiltin="1"/>
    <cellStyle name="Linked Cell" xfId="13" builtinId="24" customBuiltin="1"/>
    <cellStyle name="Merknad 2" xfId="48" xr:uid="{00000000-0005-0000-0000-00002B000000}"/>
    <cellStyle name="Neutral" xfId="9" builtinId="28" customBuiltin="1"/>
    <cellStyle name="Normal" xfId="0" builtinId="0"/>
    <cellStyle name="Normal 2" xfId="49" xr:uid="{00000000-0005-0000-0000-00002E000000}"/>
    <cellStyle name="Normal 2 2" xfId="50" xr:uid="{00000000-0005-0000-0000-00002F000000}"/>
    <cellStyle name="Normal 3" xfId="51" xr:uid="{00000000-0005-0000-0000-000030000000}"/>
    <cellStyle name="Normal 3 2" xfId="52" xr:uid="{00000000-0005-0000-0000-000031000000}"/>
    <cellStyle name="Normal 3 3" xfId="53" xr:uid="{00000000-0005-0000-0000-000032000000}"/>
    <cellStyle name="Normal 3 3 2" xfId="54" xr:uid="{00000000-0005-0000-0000-000033000000}"/>
    <cellStyle name="Normal 4" xfId="55" xr:uid="{00000000-0005-0000-0000-000034000000}"/>
    <cellStyle name="Normal 5" xfId="56" xr:uid="{00000000-0005-0000-0000-000035000000}"/>
    <cellStyle name="Normal 6" xfId="57" xr:uid="{00000000-0005-0000-0000-000036000000}"/>
    <cellStyle name="Normal 7" xfId="42" xr:uid="{00000000-0005-0000-0000-000037000000}"/>
    <cellStyle name="Normal 8" xfId="63" xr:uid="{00000000-0005-0000-0000-000038000000}"/>
    <cellStyle name="Output" xfId="11" builtinId="21" customBuiltin="1"/>
    <cellStyle name="Percent 2" xfId="58" xr:uid="{00000000-0005-0000-0000-00003A000000}"/>
    <cellStyle name="Title" xfId="2" builtinId="15" customBuiltin="1"/>
    <cellStyle name="Total" xfId="17" builtinId="25" customBuiltin="1"/>
    <cellStyle name="Tusenskille 2" xfId="59" xr:uid="{00000000-0005-0000-0000-00003D000000}"/>
    <cellStyle name="Tusenskille 3" xfId="60" xr:uid="{00000000-0005-0000-0000-00003E000000}"/>
    <cellStyle name="Warning Text" xfId="15" builtinId="11" customBuiltin="1"/>
  </cellStyles>
  <dxfs count="4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FFFFCC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100852</xdr:rowOff>
    </xdr:from>
    <xdr:to>
      <xdr:col>0</xdr:col>
      <xdr:colOff>4123765</xdr:colOff>
      <xdr:row>35</xdr:row>
      <xdr:rowOff>167261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6058"/>
          <a:ext cx="4123765" cy="1388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4521" y="139450"/>
          <a:ext cx="3366430" cy="420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ec.europa.eu/research/participants/data/ref/h2020/other/legal/templ/tmpl_time-records_e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AI41"/>
  <sheetViews>
    <sheetView showGridLines="0" zoomScale="85" zoomScaleNormal="85" workbookViewId="0">
      <selection activeCell="P8" sqref="P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96">
        <v>2023</v>
      </c>
      <c r="I4" s="96"/>
      <c r="J4" s="119"/>
      <c r="K4" s="119"/>
      <c r="L4" s="1" t="str">
        <f>TEXT(B11,"mmmm")</f>
        <v>januar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97" t="s">
        <v>54</v>
      </c>
      <c r="E6" s="98"/>
      <c r="F6" s="98"/>
      <c r="G6" s="98"/>
      <c r="H6" s="98"/>
      <c r="I6" s="98"/>
      <c r="J6" s="99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97">
        <v>10</v>
      </c>
      <c r="U6" s="98"/>
      <c r="V6" s="98"/>
      <c r="W6" s="98"/>
      <c r="X6" s="98"/>
      <c r="Y6" s="98"/>
      <c r="Z6" s="98"/>
      <c r="AA6" s="99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00" t="s">
        <v>55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3"/>
      <c r="AD8" s="3"/>
      <c r="AE8" s="3"/>
      <c r="AF8" s="18" t="s">
        <v>11</v>
      </c>
      <c r="AG8" s="21">
        <f>NETWORKDAYS(B11,AF11,AI3:AI14)</f>
        <v>22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44927</v>
      </c>
      <c r="C11" s="33">
        <f>B11+1</f>
        <v>44928</v>
      </c>
      <c r="D11" s="33">
        <f t="shared" ref="D11:AF11" si="0">C11+1</f>
        <v>44929</v>
      </c>
      <c r="E11" s="33">
        <f t="shared" si="0"/>
        <v>44930</v>
      </c>
      <c r="F11" s="33">
        <f t="shared" si="0"/>
        <v>44931</v>
      </c>
      <c r="G11" s="33">
        <f t="shared" si="0"/>
        <v>44932</v>
      </c>
      <c r="H11" s="33">
        <f t="shared" si="0"/>
        <v>44933</v>
      </c>
      <c r="I11" s="33">
        <f t="shared" si="0"/>
        <v>44934</v>
      </c>
      <c r="J11" s="33">
        <f t="shared" si="0"/>
        <v>44935</v>
      </c>
      <c r="K11" s="33">
        <f t="shared" si="0"/>
        <v>44936</v>
      </c>
      <c r="L11" s="33">
        <f t="shared" si="0"/>
        <v>44937</v>
      </c>
      <c r="M11" s="33">
        <f t="shared" si="0"/>
        <v>44938</v>
      </c>
      <c r="N11" s="33">
        <f>M11+1</f>
        <v>44939</v>
      </c>
      <c r="O11" s="33">
        <f t="shared" si="0"/>
        <v>44940</v>
      </c>
      <c r="P11" s="33">
        <f t="shared" si="0"/>
        <v>44941</v>
      </c>
      <c r="Q11" s="33">
        <f t="shared" si="0"/>
        <v>44942</v>
      </c>
      <c r="R11" s="33">
        <f t="shared" si="0"/>
        <v>44943</v>
      </c>
      <c r="S11" s="33">
        <f t="shared" si="0"/>
        <v>44944</v>
      </c>
      <c r="T11" s="33">
        <f t="shared" si="0"/>
        <v>44945</v>
      </c>
      <c r="U11" s="33">
        <f t="shared" si="0"/>
        <v>44946</v>
      </c>
      <c r="V11" s="33">
        <f t="shared" si="0"/>
        <v>44947</v>
      </c>
      <c r="W11" s="33">
        <f t="shared" si="0"/>
        <v>44948</v>
      </c>
      <c r="X11" s="33">
        <f t="shared" si="0"/>
        <v>44949</v>
      </c>
      <c r="Y11" s="33">
        <f t="shared" si="0"/>
        <v>44950</v>
      </c>
      <c r="Z11" s="33">
        <f t="shared" si="0"/>
        <v>44951</v>
      </c>
      <c r="AA11" s="33">
        <f t="shared" si="0"/>
        <v>44952</v>
      </c>
      <c r="AB11" s="33">
        <f t="shared" si="0"/>
        <v>44953</v>
      </c>
      <c r="AC11" s="33">
        <f t="shared" si="0"/>
        <v>44954</v>
      </c>
      <c r="AD11" s="33">
        <f t="shared" si="0"/>
        <v>44955</v>
      </c>
      <c r="AE11" s="33">
        <f t="shared" si="0"/>
        <v>44956</v>
      </c>
      <c r="AF11" s="33">
        <f t="shared" si="0"/>
        <v>44957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søn</v>
      </c>
      <c r="C12" s="34" t="str">
        <f t="shared" ref="C12:AF12" si="1">TEXT(C11,"ddd")</f>
        <v>man</v>
      </c>
      <c r="D12" s="34" t="str">
        <f t="shared" si="1"/>
        <v>tir</v>
      </c>
      <c r="E12" s="34" t="str">
        <f t="shared" si="1"/>
        <v>ons</v>
      </c>
      <c r="F12" s="34" t="str">
        <f t="shared" si="1"/>
        <v>tor</v>
      </c>
      <c r="G12" s="34" t="str">
        <f t="shared" si="1"/>
        <v>fre</v>
      </c>
      <c r="H12" s="34" t="str">
        <f t="shared" si="1"/>
        <v>lør</v>
      </c>
      <c r="I12" s="34" t="str">
        <f t="shared" si="1"/>
        <v>søn</v>
      </c>
      <c r="J12" s="34" t="str">
        <f t="shared" si="1"/>
        <v>man</v>
      </c>
      <c r="K12" s="34" t="str">
        <f t="shared" si="1"/>
        <v>tir</v>
      </c>
      <c r="L12" s="34" t="str">
        <f t="shared" si="1"/>
        <v>ons</v>
      </c>
      <c r="M12" s="34" t="str">
        <f t="shared" si="1"/>
        <v>tor</v>
      </c>
      <c r="N12" s="34" t="str">
        <f t="shared" si="1"/>
        <v>fre</v>
      </c>
      <c r="O12" s="34" t="str">
        <f t="shared" si="1"/>
        <v>lør</v>
      </c>
      <c r="P12" s="34" t="str">
        <f t="shared" si="1"/>
        <v>søn</v>
      </c>
      <c r="Q12" s="34" t="str">
        <f t="shared" si="1"/>
        <v>man</v>
      </c>
      <c r="R12" s="34" t="str">
        <f t="shared" si="1"/>
        <v>tir</v>
      </c>
      <c r="S12" s="34" t="str">
        <f t="shared" si="1"/>
        <v>ons</v>
      </c>
      <c r="T12" s="34" t="str">
        <f t="shared" si="1"/>
        <v>tor</v>
      </c>
      <c r="U12" s="34" t="str">
        <f t="shared" si="1"/>
        <v>fre</v>
      </c>
      <c r="V12" s="34" t="str">
        <f t="shared" si="1"/>
        <v>lør</v>
      </c>
      <c r="W12" s="34" t="str">
        <f t="shared" si="1"/>
        <v>søn</v>
      </c>
      <c r="X12" s="34" t="str">
        <f t="shared" si="1"/>
        <v>man</v>
      </c>
      <c r="Y12" s="34" t="str">
        <f t="shared" si="1"/>
        <v>tir</v>
      </c>
      <c r="Z12" s="34" t="str">
        <f t="shared" si="1"/>
        <v>ons</v>
      </c>
      <c r="AA12" s="34" t="str">
        <f t="shared" si="1"/>
        <v>tor</v>
      </c>
      <c r="AB12" s="34" t="str">
        <f t="shared" si="1"/>
        <v>fre</v>
      </c>
      <c r="AC12" s="34" t="str">
        <f t="shared" si="1"/>
        <v>lør</v>
      </c>
      <c r="AD12" s="34" t="str">
        <f t="shared" si="1"/>
        <v>søn</v>
      </c>
      <c r="AE12" s="34" t="str">
        <f t="shared" si="1"/>
        <v>man</v>
      </c>
      <c r="AF12" s="34" t="str">
        <f t="shared" si="1"/>
        <v>tir</v>
      </c>
      <c r="AG12" s="26"/>
      <c r="AI12" s="23">
        <v>43825</v>
      </c>
    </row>
    <row r="13" spans="1:35" ht="12.95" customHeight="1" x14ac:dyDescent="0.2">
      <c r="A13" s="29" t="s">
        <v>8</v>
      </c>
      <c r="B13" s="6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65" t="s">
        <v>99</v>
      </c>
      <c r="B14" s="69"/>
      <c r="C14" s="66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2">SUM(B14:AF14)</f>
        <v>0</v>
      </c>
      <c r="AI14" s="23"/>
    </row>
    <row r="15" spans="1:35" ht="12.95" customHeight="1" x14ac:dyDescent="0.2">
      <c r="A15" s="65" t="s">
        <v>100</v>
      </c>
      <c r="B15" s="69"/>
      <c r="C15" s="6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2"/>
        <v>0</v>
      </c>
      <c r="AI15" s="19"/>
    </row>
    <row r="16" spans="1:35" ht="12.95" customHeight="1" x14ac:dyDescent="0.2">
      <c r="A16" s="65" t="s">
        <v>101</v>
      </c>
      <c r="B16" s="69"/>
      <c r="C16" s="66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2"/>
        <v>0</v>
      </c>
    </row>
    <row r="17" spans="1:34" ht="12.95" customHeight="1" x14ac:dyDescent="0.2">
      <c r="A17" s="65" t="s">
        <v>94</v>
      </c>
      <c r="B17" s="69"/>
      <c r="C17" s="66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2"/>
        <v>0</v>
      </c>
    </row>
    <row r="18" spans="1:34" ht="12.95" customHeight="1" x14ac:dyDescent="0.2">
      <c r="A18" s="65" t="s">
        <v>95</v>
      </c>
      <c r="B18" s="69"/>
      <c r="C18" s="66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2"/>
        <v>0</v>
      </c>
    </row>
    <row r="19" spans="1:34" ht="12.95" customHeight="1" x14ac:dyDescent="0.2">
      <c r="A19" s="65" t="s">
        <v>96</v>
      </c>
      <c r="B19" s="69"/>
      <c r="C19" s="66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2"/>
        <v>0</v>
      </c>
    </row>
    <row r="20" spans="1:34" ht="12.95" customHeight="1" x14ac:dyDescent="0.2">
      <c r="A20" s="65" t="s">
        <v>97</v>
      </c>
      <c r="B20" s="69"/>
      <c r="C20" s="6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2"/>
        <v>0</v>
      </c>
    </row>
    <row r="21" spans="1:34" ht="12.95" customHeight="1" x14ac:dyDescent="0.2">
      <c r="A21" s="65" t="s">
        <v>98</v>
      </c>
      <c r="B21" s="69"/>
      <c r="C21" s="66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2"/>
        <v>0</v>
      </c>
    </row>
    <row r="22" spans="1:34" ht="12.75" customHeight="1" x14ac:dyDescent="0.2">
      <c r="A22" s="28" t="s">
        <v>17</v>
      </c>
      <c r="B22" s="68">
        <f t="shared" ref="B22:AE22" si="3">SUM(B14:B21)</f>
        <v>0</v>
      </c>
      <c r="C22" s="35">
        <f t="shared" si="3"/>
        <v>0</v>
      </c>
      <c r="D22" s="35">
        <f t="shared" si="3"/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  <c r="P22" s="35">
        <f t="shared" si="3"/>
        <v>0</v>
      </c>
      <c r="Q22" s="35">
        <f t="shared" si="3"/>
        <v>0</v>
      </c>
      <c r="R22" s="35">
        <f t="shared" si="3"/>
        <v>0</v>
      </c>
      <c r="S22" s="35">
        <f t="shared" si="3"/>
        <v>0</v>
      </c>
      <c r="T22" s="35">
        <f t="shared" si="3"/>
        <v>0</v>
      </c>
      <c r="U22" s="35">
        <f t="shared" si="3"/>
        <v>0</v>
      </c>
      <c r="V22" s="35">
        <f t="shared" si="3"/>
        <v>0</v>
      </c>
      <c r="W22" s="35">
        <f t="shared" si="3"/>
        <v>0</v>
      </c>
      <c r="X22" s="35">
        <f t="shared" si="3"/>
        <v>0</v>
      </c>
      <c r="Y22" s="35">
        <f t="shared" si="3"/>
        <v>0</v>
      </c>
      <c r="Z22" s="35">
        <f t="shared" si="3"/>
        <v>0</v>
      </c>
      <c r="AA22" s="35">
        <f t="shared" si="3"/>
        <v>0</v>
      </c>
      <c r="AB22" s="35">
        <f t="shared" si="3"/>
        <v>0</v>
      </c>
      <c r="AC22" s="35">
        <f t="shared" si="3"/>
        <v>0</v>
      </c>
      <c r="AD22" s="35">
        <f t="shared" si="3"/>
        <v>0</v>
      </c>
      <c r="AE22" s="35">
        <f t="shared" si="3"/>
        <v>0</v>
      </c>
      <c r="AF22" s="35">
        <f>SUM(AF14:AF21)</f>
        <v>0</v>
      </c>
      <c r="AG22" s="35">
        <f t="shared" si="2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70" t="s">
        <v>2</v>
      </c>
      <c r="B24" s="6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6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6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4">SUM(B24:B26)</f>
        <v>0</v>
      </c>
      <c r="C27" s="35">
        <f t="shared" si="4"/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  <c r="AD27" s="35">
        <f t="shared" si="4"/>
        <v>0</v>
      </c>
      <c r="AE27" s="35">
        <f t="shared" si="4"/>
        <v>0</v>
      </c>
      <c r="AF27" s="35">
        <f t="shared" si="4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5">C22+C27</f>
        <v>0</v>
      </c>
      <c r="D28" s="39">
        <f t="shared" si="5"/>
        <v>0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39">
        <f t="shared" si="5"/>
        <v>0</v>
      </c>
      <c r="S28" s="39">
        <f t="shared" si="5"/>
        <v>0</v>
      </c>
      <c r="T28" s="39">
        <f t="shared" si="5"/>
        <v>0</v>
      </c>
      <c r="U28" s="39">
        <f t="shared" si="5"/>
        <v>0</v>
      </c>
      <c r="V28" s="39">
        <f t="shared" si="5"/>
        <v>0</v>
      </c>
      <c r="W28" s="39">
        <f t="shared" si="5"/>
        <v>0</v>
      </c>
      <c r="X28" s="39">
        <f t="shared" si="5"/>
        <v>0</v>
      </c>
      <c r="Y28" s="39">
        <f t="shared" si="5"/>
        <v>0</v>
      </c>
      <c r="Z28" s="39">
        <f t="shared" si="5"/>
        <v>0</v>
      </c>
      <c r="AA28" s="39">
        <f t="shared" si="5"/>
        <v>0</v>
      </c>
      <c r="AB28" s="39">
        <f t="shared" si="5"/>
        <v>0</v>
      </c>
      <c r="AC28" s="39">
        <f t="shared" si="5"/>
        <v>0</v>
      </c>
      <c r="AD28" s="39">
        <f t="shared" si="5"/>
        <v>0</v>
      </c>
      <c r="AE28" s="39">
        <f t="shared" si="5"/>
        <v>0</v>
      </c>
      <c r="AF28" s="39">
        <f t="shared" si="5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4"/>
      <c r="B33" s="51"/>
      <c r="C33" s="51"/>
      <c r="D33" s="51"/>
      <c r="G33" s="112"/>
      <c r="H33" s="113"/>
      <c r="I33" s="113"/>
      <c r="J33" s="113"/>
      <c r="K33" s="113"/>
      <c r="L33" s="113"/>
      <c r="M33" s="114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AG22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AG27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1">
    <mergeCell ref="B2:V2"/>
    <mergeCell ref="J4:K4"/>
    <mergeCell ref="B5:K5"/>
    <mergeCell ref="A6:C6"/>
    <mergeCell ref="K6:S6"/>
    <mergeCell ref="A30:B30"/>
    <mergeCell ref="C30:AF30"/>
    <mergeCell ref="G32:M32"/>
    <mergeCell ref="G33:M33"/>
    <mergeCell ref="A7:C7"/>
    <mergeCell ref="A8:C8"/>
  </mergeCells>
  <phoneticPr fontId="4" type="noConversion"/>
  <conditionalFormatting sqref="B12:AF12">
    <cfRule type="containsText" dxfId="414" priority="30" operator="containsText" text="lø">
      <formula>NOT(ISERROR(SEARCH("lø",B12)))</formula>
    </cfRule>
    <cfRule type="containsText" dxfId="413" priority="31" operator="containsText" text="sø">
      <formula>NOT(ISERROR(SEARCH("sø",B12)))</formula>
    </cfRule>
  </conditionalFormatting>
  <conditionalFormatting sqref="C14:AF21">
    <cfRule type="expression" dxfId="412" priority="28">
      <formula>C$12="sø"</formula>
    </cfRule>
    <cfRule type="expression" dxfId="411" priority="29">
      <formula>C$12="lø"</formula>
    </cfRule>
  </conditionalFormatting>
  <conditionalFormatting sqref="I14">
    <cfRule type="expression" dxfId="410" priority="26">
      <formula>$H$12="sø"</formula>
    </cfRule>
    <cfRule type="expression" dxfId="409" priority="27">
      <formula>$H$12="lø"</formula>
    </cfRule>
  </conditionalFormatting>
  <conditionalFormatting sqref="J14">
    <cfRule type="expression" dxfId="408" priority="24">
      <formula>J$12="sø"</formula>
    </cfRule>
    <cfRule type="expression" dxfId="407" priority="25">
      <formula>J$12="lø"</formula>
    </cfRule>
  </conditionalFormatting>
  <conditionalFormatting sqref="C24:AF24">
    <cfRule type="expression" dxfId="406" priority="22">
      <formula>C$12="sø"</formula>
    </cfRule>
    <cfRule type="expression" dxfId="405" priority="23">
      <formula>C$12="lø"</formula>
    </cfRule>
  </conditionalFormatting>
  <conditionalFormatting sqref="I24">
    <cfRule type="expression" dxfId="404" priority="20">
      <formula>$H$12="sø"</formula>
    </cfRule>
    <cfRule type="expression" dxfId="403" priority="21">
      <formula>$H$12="lø"</formula>
    </cfRule>
  </conditionalFormatting>
  <conditionalFormatting sqref="J24">
    <cfRule type="expression" dxfId="402" priority="18">
      <formula>J$12="sø"</formula>
    </cfRule>
    <cfRule type="expression" dxfId="401" priority="19">
      <formula>J$12="lø"</formula>
    </cfRule>
  </conditionalFormatting>
  <conditionalFormatting sqref="C25:AF25">
    <cfRule type="expression" dxfId="400" priority="16">
      <formula>C$12="sø"</formula>
    </cfRule>
    <cfRule type="expression" dxfId="399" priority="17">
      <formula>C$12="lø"</formula>
    </cfRule>
  </conditionalFormatting>
  <conditionalFormatting sqref="I25">
    <cfRule type="expression" dxfId="398" priority="14">
      <formula>$H$12="sø"</formula>
    </cfRule>
    <cfRule type="expression" dxfId="397" priority="15">
      <formula>$H$12="lø"</formula>
    </cfRule>
  </conditionalFormatting>
  <conditionalFormatting sqref="J25">
    <cfRule type="expression" dxfId="396" priority="12">
      <formula>J$12="sø"</formula>
    </cfRule>
    <cfRule type="expression" dxfId="395" priority="13">
      <formula>J$12="lø"</formula>
    </cfRule>
  </conditionalFormatting>
  <conditionalFormatting sqref="C26:AF26">
    <cfRule type="expression" dxfId="394" priority="10">
      <formula>C$12="sø"</formula>
    </cfRule>
    <cfRule type="expression" dxfId="393" priority="11">
      <formula>C$12="lø"</formula>
    </cfRule>
  </conditionalFormatting>
  <conditionalFormatting sqref="I26">
    <cfRule type="expression" dxfId="392" priority="8">
      <formula>$H$12="sø"</formula>
    </cfRule>
    <cfRule type="expression" dxfId="391" priority="9">
      <formula>$H$12="lø"</formula>
    </cfRule>
  </conditionalFormatting>
  <conditionalFormatting sqref="J26">
    <cfRule type="expression" dxfId="390" priority="6">
      <formula>J$12="sø"</formula>
    </cfRule>
    <cfRule type="expression" dxfId="389" priority="7">
      <formula>J$12="lø"</formula>
    </cfRule>
  </conditionalFormatting>
  <conditionalFormatting sqref="B28:AF29">
    <cfRule type="cellIs" dxfId="388" priority="5" operator="greaterThan">
      <formula>24</formula>
    </cfRule>
  </conditionalFormatting>
  <conditionalFormatting sqref="B14:B21">
    <cfRule type="expression" dxfId="387" priority="3">
      <formula>B$12="sø"</formula>
    </cfRule>
    <cfRule type="expression" dxfId="386" priority="4">
      <formula>B$12="lø"</formula>
    </cfRule>
  </conditionalFormatting>
  <conditionalFormatting sqref="B24:B26">
    <cfRule type="expression" dxfId="385" priority="1">
      <formula>B$12="sø"</formula>
    </cfRule>
    <cfRule type="expression" dxfId="384" priority="2">
      <formula>B$12="lø"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oktober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NETWORKDAYS(B11,AF11,AI3:AI14)</f>
        <v>22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45200</v>
      </c>
      <c r="C11" s="33">
        <f>B11+1</f>
        <v>45201</v>
      </c>
      <c r="D11" s="33">
        <f t="shared" ref="D11:AC11" si="0">C11+1</f>
        <v>45202</v>
      </c>
      <c r="E11" s="33">
        <f t="shared" si="0"/>
        <v>45203</v>
      </c>
      <c r="F11" s="33">
        <f t="shared" si="0"/>
        <v>45204</v>
      </c>
      <c r="G11" s="33">
        <f t="shared" si="0"/>
        <v>45205</v>
      </c>
      <c r="H11" s="33">
        <f t="shared" si="0"/>
        <v>45206</v>
      </c>
      <c r="I11" s="33">
        <f t="shared" si="0"/>
        <v>45207</v>
      </c>
      <c r="J11" s="33">
        <f t="shared" si="0"/>
        <v>45208</v>
      </c>
      <c r="K11" s="33">
        <f t="shared" si="0"/>
        <v>45209</v>
      </c>
      <c r="L11" s="33">
        <f t="shared" si="0"/>
        <v>45210</v>
      </c>
      <c r="M11" s="33">
        <f t="shared" si="0"/>
        <v>45211</v>
      </c>
      <c r="N11" s="33">
        <f>M11+1</f>
        <v>45212</v>
      </c>
      <c r="O11" s="33">
        <f t="shared" si="0"/>
        <v>45213</v>
      </c>
      <c r="P11" s="33">
        <f t="shared" si="0"/>
        <v>45214</v>
      </c>
      <c r="Q11" s="33">
        <f t="shared" si="0"/>
        <v>45215</v>
      </c>
      <c r="R11" s="33">
        <f t="shared" si="0"/>
        <v>45216</v>
      </c>
      <c r="S11" s="33">
        <f t="shared" si="0"/>
        <v>45217</v>
      </c>
      <c r="T11" s="33">
        <f t="shared" si="0"/>
        <v>45218</v>
      </c>
      <c r="U11" s="33">
        <f t="shared" si="0"/>
        <v>45219</v>
      </c>
      <c r="V11" s="33">
        <f t="shared" si="0"/>
        <v>45220</v>
      </c>
      <c r="W11" s="33">
        <f t="shared" si="0"/>
        <v>45221</v>
      </c>
      <c r="X11" s="33">
        <f t="shared" si="0"/>
        <v>45222</v>
      </c>
      <c r="Y11" s="33">
        <f t="shared" si="0"/>
        <v>45223</v>
      </c>
      <c r="Z11" s="33">
        <f t="shared" si="0"/>
        <v>45224</v>
      </c>
      <c r="AA11" s="33">
        <f t="shared" si="0"/>
        <v>45225</v>
      </c>
      <c r="AB11" s="33">
        <f t="shared" si="0"/>
        <v>45226</v>
      </c>
      <c r="AC11" s="33">
        <f t="shared" si="0"/>
        <v>45227</v>
      </c>
      <c r="AD11" s="33">
        <f t="shared" ref="AD11" si="1">AC11+1</f>
        <v>45228</v>
      </c>
      <c r="AE11" s="33">
        <f t="shared" ref="AE11" si="2">AD11+1</f>
        <v>45229</v>
      </c>
      <c r="AF11" s="33">
        <f t="shared" ref="AF11" si="3">AE11+1</f>
        <v>45230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søn</v>
      </c>
      <c r="C12" s="34" t="str">
        <f t="shared" ref="C12:AC12" si="4">TEXT(C11,"ddd")</f>
        <v>man</v>
      </c>
      <c r="D12" s="34" t="str">
        <f t="shared" si="4"/>
        <v>tir</v>
      </c>
      <c r="E12" s="34" t="str">
        <f t="shared" si="4"/>
        <v>ons</v>
      </c>
      <c r="F12" s="34" t="str">
        <f t="shared" si="4"/>
        <v>tor</v>
      </c>
      <c r="G12" s="34" t="str">
        <f t="shared" si="4"/>
        <v>fre</v>
      </c>
      <c r="H12" s="34" t="str">
        <f t="shared" si="4"/>
        <v>lør</v>
      </c>
      <c r="I12" s="34" t="str">
        <f t="shared" si="4"/>
        <v>søn</v>
      </c>
      <c r="J12" s="34" t="str">
        <f t="shared" si="4"/>
        <v>man</v>
      </c>
      <c r="K12" s="34" t="str">
        <f t="shared" si="4"/>
        <v>tir</v>
      </c>
      <c r="L12" s="34" t="str">
        <f t="shared" si="4"/>
        <v>ons</v>
      </c>
      <c r="M12" s="34" t="str">
        <f t="shared" si="4"/>
        <v>tor</v>
      </c>
      <c r="N12" s="34" t="str">
        <f t="shared" si="4"/>
        <v>fre</v>
      </c>
      <c r="O12" s="34" t="str">
        <f t="shared" si="4"/>
        <v>lør</v>
      </c>
      <c r="P12" s="34" t="str">
        <f t="shared" si="4"/>
        <v>søn</v>
      </c>
      <c r="Q12" s="34" t="str">
        <f t="shared" si="4"/>
        <v>man</v>
      </c>
      <c r="R12" s="34" t="str">
        <f t="shared" si="4"/>
        <v>tir</v>
      </c>
      <c r="S12" s="34" t="str">
        <f t="shared" si="4"/>
        <v>ons</v>
      </c>
      <c r="T12" s="34" t="str">
        <f t="shared" si="4"/>
        <v>tor</v>
      </c>
      <c r="U12" s="34" t="str">
        <f t="shared" si="4"/>
        <v>fre</v>
      </c>
      <c r="V12" s="34" t="str">
        <f t="shared" si="4"/>
        <v>lør</v>
      </c>
      <c r="W12" s="34" t="str">
        <f t="shared" si="4"/>
        <v>søn</v>
      </c>
      <c r="X12" s="34" t="str">
        <f t="shared" si="4"/>
        <v>man</v>
      </c>
      <c r="Y12" s="34" t="str">
        <f t="shared" si="4"/>
        <v>tir</v>
      </c>
      <c r="Z12" s="34" t="str">
        <f t="shared" si="4"/>
        <v>ons</v>
      </c>
      <c r="AA12" s="34" t="str">
        <f t="shared" si="4"/>
        <v>tor</v>
      </c>
      <c r="AB12" s="34" t="str">
        <f t="shared" si="4"/>
        <v>fre</v>
      </c>
      <c r="AC12" s="34" t="str">
        <f t="shared" si="4"/>
        <v>lør</v>
      </c>
      <c r="AD12" s="34" t="str">
        <f t="shared" ref="AD12:AF12" si="5">TEXT(AD11,"ddd")</f>
        <v>søn</v>
      </c>
      <c r="AE12" s="34" t="str">
        <f t="shared" si="5"/>
        <v>man</v>
      </c>
      <c r="AF12" s="34" t="str">
        <f t="shared" si="5"/>
        <v>tir</v>
      </c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6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6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6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6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6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6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6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6"/>
        <v>0</v>
      </c>
    </row>
    <row r="22" spans="1:34" ht="12.75" customHeight="1" x14ac:dyDescent="0.2">
      <c r="A22" s="28" t="s">
        <v>17</v>
      </c>
      <c r="B22" s="35">
        <f t="shared" ref="B22:AE22" si="7">SUM(B14:B21)</f>
        <v>0</v>
      </c>
      <c r="C22" s="35">
        <f t="shared" si="7"/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>SUM(AF14:AF21)</f>
        <v>0</v>
      </c>
      <c r="AG22" s="35">
        <f t="shared" si="6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8">SUM(B24:B26)</f>
        <v>0</v>
      </c>
      <c r="C27" s="35">
        <f t="shared" si="8"/>
        <v>0</v>
      </c>
      <c r="D27" s="35">
        <f t="shared" si="8"/>
        <v>0</v>
      </c>
      <c r="E27" s="35">
        <f t="shared" si="8"/>
        <v>0</v>
      </c>
      <c r="F27" s="35">
        <f t="shared" si="8"/>
        <v>0</v>
      </c>
      <c r="G27" s="35">
        <f t="shared" si="8"/>
        <v>0</v>
      </c>
      <c r="H27" s="35">
        <f t="shared" si="8"/>
        <v>0</v>
      </c>
      <c r="I27" s="35">
        <f t="shared" si="8"/>
        <v>0</v>
      </c>
      <c r="J27" s="35">
        <f t="shared" si="8"/>
        <v>0</v>
      </c>
      <c r="K27" s="35">
        <f t="shared" si="8"/>
        <v>0</v>
      </c>
      <c r="L27" s="35">
        <f t="shared" si="8"/>
        <v>0</v>
      </c>
      <c r="M27" s="35">
        <f t="shared" si="8"/>
        <v>0</v>
      </c>
      <c r="N27" s="35">
        <f t="shared" si="8"/>
        <v>0</v>
      </c>
      <c r="O27" s="35">
        <f t="shared" si="8"/>
        <v>0</v>
      </c>
      <c r="P27" s="35">
        <f t="shared" si="8"/>
        <v>0</v>
      </c>
      <c r="Q27" s="35">
        <f t="shared" si="8"/>
        <v>0</v>
      </c>
      <c r="R27" s="35">
        <f t="shared" si="8"/>
        <v>0</v>
      </c>
      <c r="S27" s="35">
        <f t="shared" si="8"/>
        <v>0</v>
      </c>
      <c r="T27" s="35">
        <f t="shared" si="8"/>
        <v>0</v>
      </c>
      <c r="U27" s="35">
        <f t="shared" si="8"/>
        <v>0</v>
      </c>
      <c r="V27" s="35">
        <f t="shared" si="8"/>
        <v>0</v>
      </c>
      <c r="W27" s="35">
        <f t="shared" si="8"/>
        <v>0</v>
      </c>
      <c r="X27" s="35">
        <f t="shared" si="8"/>
        <v>0</v>
      </c>
      <c r="Y27" s="35">
        <f t="shared" si="8"/>
        <v>0</v>
      </c>
      <c r="Z27" s="35">
        <f t="shared" si="8"/>
        <v>0</v>
      </c>
      <c r="AA27" s="35">
        <f t="shared" si="8"/>
        <v>0</v>
      </c>
      <c r="AB27" s="35">
        <f t="shared" si="8"/>
        <v>0</v>
      </c>
      <c r="AC27" s="35">
        <f t="shared" si="8"/>
        <v>0</v>
      </c>
      <c r="AD27" s="35">
        <f t="shared" si="8"/>
        <v>0</v>
      </c>
      <c r="AE27" s="35">
        <f t="shared" si="8"/>
        <v>0</v>
      </c>
      <c r="AF27" s="35">
        <f t="shared" si="8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9">C22+C27</f>
        <v>0</v>
      </c>
      <c r="D28" s="39">
        <f t="shared" si="9"/>
        <v>0</v>
      </c>
      <c r="E28" s="39">
        <f t="shared" si="9"/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39">
        <f t="shared" si="9"/>
        <v>0</v>
      </c>
      <c r="P28" s="39">
        <f t="shared" si="9"/>
        <v>0</v>
      </c>
      <c r="Q28" s="39">
        <f t="shared" si="9"/>
        <v>0</v>
      </c>
      <c r="R28" s="39">
        <f t="shared" si="9"/>
        <v>0</v>
      </c>
      <c r="S28" s="39">
        <f t="shared" si="9"/>
        <v>0</v>
      </c>
      <c r="T28" s="39">
        <f t="shared" si="9"/>
        <v>0</v>
      </c>
      <c r="U28" s="39">
        <f t="shared" si="9"/>
        <v>0</v>
      </c>
      <c r="V28" s="39">
        <f t="shared" si="9"/>
        <v>0</v>
      </c>
      <c r="W28" s="39">
        <f t="shared" si="9"/>
        <v>0</v>
      </c>
      <c r="X28" s="39">
        <f t="shared" si="9"/>
        <v>0</v>
      </c>
      <c r="Y28" s="39">
        <f t="shared" si="9"/>
        <v>0</v>
      </c>
      <c r="Z28" s="39">
        <f t="shared" si="9"/>
        <v>0</v>
      </c>
      <c r="AA28" s="39">
        <f t="shared" si="9"/>
        <v>0</v>
      </c>
      <c r="AB28" s="39">
        <f t="shared" si="9"/>
        <v>0</v>
      </c>
      <c r="AC28" s="39">
        <f t="shared" si="9"/>
        <v>0</v>
      </c>
      <c r="AD28" s="39">
        <f t="shared" si="9"/>
        <v>0</v>
      </c>
      <c r="AE28" s="39">
        <f t="shared" si="9"/>
        <v>0</v>
      </c>
      <c r="AF28" s="39">
        <f t="shared" si="9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'9'!AH33+'10'!AG33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'9'!AH34+'10'!AG34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07" priority="26" operator="containsText" text="lø">
      <formula>NOT(ISERROR(SEARCH("lø",B12)))</formula>
    </cfRule>
    <cfRule type="containsText" dxfId="106" priority="27" operator="containsText" text="sø">
      <formula>NOT(ISERROR(SEARCH("sø",B12)))</formula>
    </cfRule>
  </conditionalFormatting>
  <conditionalFormatting sqref="B14:AF21">
    <cfRule type="expression" dxfId="105" priority="24">
      <formula>B$12="sø"</formula>
    </cfRule>
    <cfRule type="expression" dxfId="104" priority="25">
      <formula>B$12="lø"</formula>
    </cfRule>
  </conditionalFormatting>
  <conditionalFormatting sqref="I14">
    <cfRule type="expression" dxfId="103" priority="22">
      <formula>$H$12="sø"</formula>
    </cfRule>
    <cfRule type="expression" dxfId="102" priority="23">
      <formula>$H$12="lø"</formula>
    </cfRule>
  </conditionalFormatting>
  <conditionalFormatting sqref="J14">
    <cfRule type="expression" dxfId="101" priority="20">
      <formula>J$12="sø"</formula>
    </cfRule>
    <cfRule type="expression" dxfId="100" priority="21">
      <formula>J$12="lø"</formula>
    </cfRule>
  </conditionalFormatting>
  <conditionalFormatting sqref="B24:AF24">
    <cfRule type="expression" dxfId="99" priority="18">
      <formula>B$12="sø"</formula>
    </cfRule>
    <cfRule type="expression" dxfId="98" priority="19">
      <formula>B$12="lø"</formula>
    </cfRule>
  </conditionalFormatting>
  <conditionalFormatting sqref="I24">
    <cfRule type="expression" dxfId="97" priority="16">
      <formula>$H$12="sø"</formula>
    </cfRule>
    <cfRule type="expression" dxfId="96" priority="17">
      <formula>$H$12="lø"</formula>
    </cfRule>
  </conditionalFormatting>
  <conditionalFormatting sqref="J24">
    <cfRule type="expression" dxfId="95" priority="14">
      <formula>J$12="sø"</formula>
    </cfRule>
    <cfRule type="expression" dxfId="94" priority="15">
      <formula>J$12="lø"</formula>
    </cfRule>
  </conditionalFormatting>
  <conditionalFormatting sqref="B25:AF25">
    <cfRule type="expression" dxfId="93" priority="12">
      <formula>B$12="sø"</formula>
    </cfRule>
    <cfRule type="expression" dxfId="92" priority="13">
      <formula>B$12="lø"</formula>
    </cfRule>
  </conditionalFormatting>
  <conditionalFormatting sqref="I25">
    <cfRule type="expression" dxfId="91" priority="10">
      <formula>$H$12="sø"</formula>
    </cfRule>
    <cfRule type="expression" dxfId="90" priority="11">
      <formula>$H$12="lø"</formula>
    </cfRule>
  </conditionalFormatting>
  <conditionalFormatting sqref="J25">
    <cfRule type="expression" dxfId="89" priority="8">
      <formula>J$12="sø"</formula>
    </cfRule>
    <cfRule type="expression" dxfId="88" priority="9">
      <formula>J$12="lø"</formula>
    </cfRule>
  </conditionalFormatting>
  <conditionalFormatting sqref="B26:AF26">
    <cfRule type="expression" dxfId="87" priority="6">
      <formula>B$12="sø"</formula>
    </cfRule>
    <cfRule type="expression" dxfId="86" priority="7">
      <formula>B$12="lø"</formula>
    </cfRule>
  </conditionalFormatting>
  <conditionalFormatting sqref="I26">
    <cfRule type="expression" dxfId="85" priority="4">
      <formula>$H$12="sø"</formula>
    </cfRule>
    <cfRule type="expression" dxfId="84" priority="5">
      <formula>$H$12="lø"</formula>
    </cfRule>
  </conditionalFormatting>
  <conditionalFormatting sqref="J26">
    <cfRule type="expression" dxfId="83" priority="2">
      <formula>J$12="sø"</formula>
    </cfRule>
    <cfRule type="expression" dxfId="82" priority="3">
      <formula>J$12="lø"</formula>
    </cfRule>
  </conditionalFormatting>
  <conditionalFormatting sqref="B28:AF29">
    <cfRule type="cellIs" dxfId="81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november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NETWORKDAYS(B11,AE11,AI3:AI14)</f>
        <v>22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45231</v>
      </c>
      <c r="C11" s="33">
        <f>B11+1</f>
        <v>45232</v>
      </c>
      <c r="D11" s="33">
        <f t="shared" ref="D11:AC11" si="0">C11+1</f>
        <v>45233</v>
      </c>
      <c r="E11" s="33">
        <f t="shared" si="0"/>
        <v>45234</v>
      </c>
      <c r="F11" s="33">
        <f t="shared" si="0"/>
        <v>45235</v>
      </c>
      <c r="G11" s="33">
        <f t="shared" si="0"/>
        <v>45236</v>
      </c>
      <c r="H11" s="33">
        <f t="shared" si="0"/>
        <v>45237</v>
      </c>
      <c r="I11" s="33">
        <f t="shared" si="0"/>
        <v>45238</v>
      </c>
      <c r="J11" s="33">
        <f t="shared" si="0"/>
        <v>45239</v>
      </c>
      <c r="K11" s="33">
        <f t="shared" si="0"/>
        <v>45240</v>
      </c>
      <c r="L11" s="33">
        <f t="shared" si="0"/>
        <v>45241</v>
      </c>
      <c r="M11" s="33">
        <f t="shared" si="0"/>
        <v>45242</v>
      </c>
      <c r="N11" s="33">
        <f>M11+1</f>
        <v>45243</v>
      </c>
      <c r="O11" s="33">
        <f t="shared" si="0"/>
        <v>45244</v>
      </c>
      <c r="P11" s="33">
        <f t="shared" si="0"/>
        <v>45245</v>
      </c>
      <c r="Q11" s="33">
        <f t="shared" si="0"/>
        <v>45246</v>
      </c>
      <c r="R11" s="33">
        <f t="shared" si="0"/>
        <v>45247</v>
      </c>
      <c r="S11" s="33">
        <f t="shared" si="0"/>
        <v>45248</v>
      </c>
      <c r="T11" s="33">
        <f t="shared" si="0"/>
        <v>45249</v>
      </c>
      <c r="U11" s="33">
        <f t="shared" si="0"/>
        <v>45250</v>
      </c>
      <c r="V11" s="33">
        <f t="shared" si="0"/>
        <v>45251</v>
      </c>
      <c r="W11" s="33">
        <f t="shared" si="0"/>
        <v>45252</v>
      </c>
      <c r="X11" s="33">
        <f t="shared" si="0"/>
        <v>45253</v>
      </c>
      <c r="Y11" s="33">
        <f t="shared" si="0"/>
        <v>45254</v>
      </c>
      <c r="Z11" s="33">
        <f t="shared" si="0"/>
        <v>45255</v>
      </c>
      <c r="AA11" s="33">
        <f t="shared" si="0"/>
        <v>45256</v>
      </c>
      <c r="AB11" s="33">
        <f t="shared" si="0"/>
        <v>45257</v>
      </c>
      <c r="AC11" s="33">
        <f t="shared" si="0"/>
        <v>45258</v>
      </c>
      <c r="AD11" s="33">
        <f t="shared" ref="AD11" si="1">AC11+1</f>
        <v>45259</v>
      </c>
      <c r="AE11" s="33">
        <f t="shared" ref="AE11" si="2">AD11+1</f>
        <v>45260</v>
      </c>
      <c r="AF11" s="33"/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ons</v>
      </c>
      <c r="C12" s="34" t="str">
        <f t="shared" ref="C12:AC12" si="3">TEXT(C11,"ddd")</f>
        <v>tor</v>
      </c>
      <c r="D12" s="34" t="str">
        <f t="shared" si="3"/>
        <v>fre</v>
      </c>
      <c r="E12" s="34" t="str">
        <f t="shared" si="3"/>
        <v>lør</v>
      </c>
      <c r="F12" s="34" t="str">
        <f t="shared" si="3"/>
        <v>søn</v>
      </c>
      <c r="G12" s="34" t="str">
        <f t="shared" si="3"/>
        <v>man</v>
      </c>
      <c r="H12" s="34" t="str">
        <f t="shared" si="3"/>
        <v>tir</v>
      </c>
      <c r="I12" s="34" t="str">
        <f t="shared" si="3"/>
        <v>ons</v>
      </c>
      <c r="J12" s="34" t="str">
        <f t="shared" si="3"/>
        <v>tor</v>
      </c>
      <c r="K12" s="34" t="str">
        <f t="shared" si="3"/>
        <v>fre</v>
      </c>
      <c r="L12" s="34" t="str">
        <f t="shared" si="3"/>
        <v>lør</v>
      </c>
      <c r="M12" s="34" t="str">
        <f t="shared" si="3"/>
        <v>søn</v>
      </c>
      <c r="N12" s="34" t="str">
        <f t="shared" si="3"/>
        <v>man</v>
      </c>
      <c r="O12" s="34" t="str">
        <f t="shared" si="3"/>
        <v>tir</v>
      </c>
      <c r="P12" s="34" t="str">
        <f t="shared" si="3"/>
        <v>ons</v>
      </c>
      <c r="Q12" s="34" t="str">
        <f t="shared" si="3"/>
        <v>tor</v>
      </c>
      <c r="R12" s="34" t="str">
        <f t="shared" si="3"/>
        <v>fre</v>
      </c>
      <c r="S12" s="34" t="str">
        <f t="shared" si="3"/>
        <v>lør</v>
      </c>
      <c r="T12" s="34" t="str">
        <f t="shared" si="3"/>
        <v>søn</v>
      </c>
      <c r="U12" s="34" t="str">
        <f t="shared" si="3"/>
        <v>man</v>
      </c>
      <c r="V12" s="34" t="str">
        <f t="shared" si="3"/>
        <v>tir</v>
      </c>
      <c r="W12" s="34" t="str">
        <f t="shared" si="3"/>
        <v>ons</v>
      </c>
      <c r="X12" s="34" t="str">
        <f t="shared" si="3"/>
        <v>tor</v>
      </c>
      <c r="Y12" s="34" t="str">
        <f t="shared" si="3"/>
        <v>fre</v>
      </c>
      <c r="Z12" s="34" t="str">
        <f t="shared" si="3"/>
        <v>lør</v>
      </c>
      <c r="AA12" s="34" t="str">
        <f t="shared" si="3"/>
        <v>søn</v>
      </c>
      <c r="AB12" s="34" t="str">
        <f t="shared" si="3"/>
        <v>man</v>
      </c>
      <c r="AC12" s="34" t="str">
        <f t="shared" si="3"/>
        <v>tir</v>
      </c>
      <c r="AD12" s="34" t="str">
        <f t="shared" ref="AD12:AE12" si="4">TEXT(AD11,"ddd")</f>
        <v>ons</v>
      </c>
      <c r="AE12" s="34" t="str">
        <f t="shared" si="4"/>
        <v>tor</v>
      </c>
      <c r="AF12" s="34"/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5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5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5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5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5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5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5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5"/>
        <v>0</v>
      </c>
    </row>
    <row r="22" spans="1:34" ht="12.75" customHeight="1" x14ac:dyDescent="0.2">
      <c r="A22" s="28" t="s">
        <v>17</v>
      </c>
      <c r="B22" s="35">
        <f t="shared" ref="B22:AE22" si="6">SUM(B14:B21)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  <c r="S22" s="35">
        <f t="shared" si="6"/>
        <v>0</v>
      </c>
      <c r="T22" s="35">
        <f t="shared" si="6"/>
        <v>0</v>
      </c>
      <c r="U22" s="35">
        <f t="shared" si="6"/>
        <v>0</v>
      </c>
      <c r="V22" s="35">
        <f t="shared" si="6"/>
        <v>0</v>
      </c>
      <c r="W22" s="35">
        <f t="shared" si="6"/>
        <v>0</v>
      </c>
      <c r="X22" s="35">
        <f t="shared" si="6"/>
        <v>0</v>
      </c>
      <c r="Y22" s="35">
        <f t="shared" si="6"/>
        <v>0</v>
      </c>
      <c r="Z22" s="35">
        <f t="shared" si="6"/>
        <v>0</v>
      </c>
      <c r="AA22" s="35">
        <f t="shared" si="6"/>
        <v>0</v>
      </c>
      <c r="AB22" s="35">
        <f t="shared" si="6"/>
        <v>0</v>
      </c>
      <c r="AC22" s="35">
        <f t="shared" si="6"/>
        <v>0</v>
      </c>
      <c r="AD22" s="35">
        <f t="shared" si="6"/>
        <v>0</v>
      </c>
      <c r="AE22" s="35">
        <f t="shared" si="6"/>
        <v>0</v>
      </c>
      <c r="AF22" s="35">
        <f>SUM(AF14:AF21)</f>
        <v>0</v>
      </c>
      <c r="AG22" s="35">
        <f t="shared" si="5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7">SUM(B24:B26)</f>
        <v>0</v>
      </c>
      <c r="C27" s="35">
        <f t="shared" si="7"/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 t="shared" si="7"/>
        <v>0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  <c r="Q27" s="35">
        <f t="shared" si="7"/>
        <v>0</v>
      </c>
      <c r="R27" s="35">
        <f t="shared" si="7"/>
        <v>0</v>
      </c>
      <c r="S27" s="35">
        <f t="shared" si="7"/>
        <v>0</v>
      </c>
      <c r="T27" s="35">
        <f t="shared" si="7"/>
        <v>0</v>
      </c>
      <c r="U27" s="35">
        <f t="shared" si="7"/>
        <v>0</v>
      </c>
      <c r="V27" s="35">
        <f t="shared" si="7"/>
        <v>0</v>
      </c>
      <c r="W27" s="35">
        <f t="shared" si="7"/>
        <v>0</v>
      </c>
      <c r="X27" s="35">
        <f t="shared" si="7"/>
        <v>0</v>
      </c>
      <c r="Y27" s="35">
        <f t="shared" si="7"/>
        <v>0</v>
      </c>
      <c r="Z27" s="35">
        <f t="shared" si="7"/>
        <v>0</v>
      </c>
      <c r="AA27" s="35">
        <f t="shared" si="7"/>
        <v>0</v>
      </c>
      <c r="AB27" s="35">
        <f t="shared" si="7"/>
        <v>0</v>
      </c>
      <c r="AC27" s="35">
        <f t="shared" si="7"/>
        <v>0</v>
      </c>
      <c r="AD27" s="35">
        <f t="shared" si="7"/>
        <v>0</v>
      </c>
      <c r="AE27" s="35">
        <f t="shared" si="7"/>
        <v>0</v>
      </c>
      <c r="AF27" s="35">
        <f t="shared" si="7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8">C22+C27</f>
        <v>0</v>
      </c>
      <c r="D28" s="39">
        <f t="shared" si="8"/>
        <v>0</v>
      </c>
      <c r="E28" s="39">
        <f t="shared" si="8"/>
        <v>0</v>
      </c>
      <c r="F28" s="39">
        <f t="shared" si="8"/>
        <v>0</v>
      </c>
      <c r="G28" s="39">
        <f t="shared" si="8"/>
        <v>0</v>
      </c>
      <c r="H28" s="39">
        <f t="shared" si="8"/>
        <v>0</v>
      </c>
      <c r="I28" s="39">
        <f t="shared" si="8"/>
        <v>0</v>
      </c>
      <c r="J28" s="39">
        <f t="shared" si="8"/>
        <v>0</v>
      </c>
      <c r="K28" s="39">
        <f t="shared" si="8"/>
        <v>0</v>
      </c>
      <c r="L28" s="39">
        <f t="shared" si="8"/>
        <v>0</v>
      </c>
      <c r="M28" s="39">
        <f t="shared" si="8"/>
        <v>0</v>
      </c>
      <c r="N28" s="39">
        <f t="shared" si="8"/>
        <v>0</v>
      </c>
      <c r="O28" s="39">
        <f t="shared" si="8"/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9">
        <f t="shared" si="8"/>
        <v>0</v>
      </c>
      <c r="V28" s="39">
        <f t="shared" si="8"/>
        <v>0</v>
      </c>
      <c r="W28" s="39">
        <f t="shared" si="8"/>
        <v>0</v>
      </c>
      <c r="X28" s="39">
        <f t="shared" si="8"/>
        <v>0</v>
      </c>
      <c r="Y28" s="39">
        <f t="shared" si="8"/>
        <v>0</v>
      </c>
      <c r="Z28" s="39">
        <f t="shared" si="8"/>
        <v>0</v>
      </c>
      <c r="AA28" s="39">
        <f t="shared" si="8"/>
        <v>0</v>
      </c>
      <c r="AB28" s="39">
        <f t="shared" si="8"/>
        <v>0</v>
      </c>
      <c r="AC28" s="39">
        <f t="shared" si="8"/>
        <v>0</v>
      </c>
      <c r="AD28" s="39">
        <f t="shared" si="8"/>
        <v>0</v>
      </c>
      <c r="AE28" s="39">
        <f t="shared" si="8"/>
        <v>0</v>
      </c>
      <c r="AF28" s="39">
        <f t="shared" si="8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'10'!AH33+'11'!AG33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'10'!AH34+'11'!AG34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80" priority="26" operator="containsText" text="lø">
      <formula>NOT(ISERROR(SEARCH("lø",B12)))</formula>
    </cfRule>
    <cfRule type="containsText" dxfId="79" priority="27" operator="containsText" text="sø">
      <formula>NOT(ISERROR(SEARCH("sø",B12)))</formula>
    </cfRule>
  </conditionalFormatting>
  <conditionalFormatting sqref="B14:AF21">
    <cfRule type="expression" dxfId="78" priority="24">
      <formula>B$12="sø"</formula>
    </cfRule>
    <cfRule type="expression" dxfId="77" priority="25">
      <formula>B$12="lø"</formula>
    </cfRule>
  </conditionalFormatting>
  <conditionalFormatting sqref="I14">
    <cfRule type="expression" dxfId="76" priority="22">
      <formula>$H$12="sø"</formula>
    </cfRule>
    <cfRule type="expression" dxfId="75" priority="23">
      <formula>$H$12="lø"</formula>
    </cfRule>
  </conditionalFormatting>
  <conditionalFormatting sqref="J14">
    <cfRule type="expression" dxfId="74" priority="20">
      <formula>J$12="sø"</formula>
    </cfRule>
    <cfRule type="expression" dxfId="73" priority="21">
      <formula>J$12="lø"</formula>
    </cfRule>
  </conditionalFormatting>
  <conditionalFormatting sqref="B24:AF24">
    <cfRule type="expression" dxfId="72" priority="18">
      <formula>B$12="sø"</formula>
    </cfRule>
    <cfRule type="expression" dxfId="71" priority="19">
      <formula>B$12="lø"</formula>
    </cfRule>
  </conditionalFormatting>
  <conditionalFormatting sqref="I24">
    <cfRule type="expression" dxfId="70" priority="16">
      <formula>$H$12="sø"</formula>
    </cfRule>
    <cfRule type="expression" dxfId="69" priority="17">
      <formula>$H$12="lø"</formula>
    </cfRule>
  </conditionalFormatting>
  <conditionalFormatting sqref="J24">
    <cfRule type="expression" dxfId="68" priority="14">
      <formula>J$12="sø"</formula>
    </cfRule>
    <cfRule type="expression" dxfId="67" priority="15">
      <formula>J$12="lø"</formula>
    </cfRule>
  </conditionalFormatting>
  <conditionalFormatting sqref="B25:AF25">
    <cfRule type="expression" dxfId="66" priority="12">
      <formula>B$12="sø"</formula>
    </cfRule>
    <cfRule type="expression" dxfId="65" priority="13">
      <formula>B$12="lø"</formula>
    </cfRule>
  </conditionalFormatting>
  <conditionalFormatting sqref="I25">
    <cfRule type="expression" dxfId="64" priority="10">
      <formula>$H$12="sø"</formula>
    </cfRule>
    <cfRule type="expression" dxfId="63" priority="11">
      <formula>$H$12="lø"</formula>
    </cfRule>
  </conditionalFormatting>
  <conditionalFormatting sqref="J25">
    <cfRule type="expression" dxfId="62" priority="8">
      <formula>J$12="sø"</formula>
    </cfRule>
    <cfRule type="expression" dxfId="61" priority="9">
      <formula>J$12="lø"</formula>
    </cfRule>
  </conditionalFormatting>
  <conditionalFormatting sqref="B26:AF26">
    <cfRule type="expression" dxfId="60" priority="6">
      <formula>B$12="sø"</formula>
    </cfRule>
    <cfRule type="expression" dxfId="59" priority="7">
      <formula>B$12="lø"</formula>
    </cfRule>
  </conditionalFormatting>
  <conditionalFormatting sqref="I26">
    <cfRule type="expression" dxfId="58" priority="4">
      <formula>$H$12="sø"</formula>
    </cfRule>
    <cfRule type="expression" dxfId="57" priority="5">
      <formula>$H$12="lø"</formula>
    </cfRule>
  </conditionalFormatting>
  <conditionalFormatting sqref="J26">
    <cfRule type="expression" dxfId="56" priority="2">
      <formula>J$12="sø"</formula>
    </cfRule>
    <cfRule type="expression" dxfId="55" priority="3">
      <formula>J$12="lø"</formula>
    </cfRule>
  </conditionalFormatting>
  <conditionalFormatting sqref="B28:AF29">
    <cfRule type="cellIs" dxfId="54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desember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30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NETWORKDAYS(B11,AF11,AI3:AI14)</f>
        <v>21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45261</v>
      </c>
      <c r="C11" s="33">
        <f>B11+1</f>
        <v>45262</v>
      </c>
      <c r="D11" s="33">
        <f t="shared" ref="D11:AF11" si="0">C11+1</f>
        <v>45263</v>
      </c>
      <c r="E11" s="33">
        <f t="shared" si="0"/>
        <v>45264</v>
      </c>
      <c r="F11" s="33">
        <f t="shared" si="0"/>
        <v>45265</v>
      </c>
      <c r="G11" s="33">
        <f t="shared" si="0"/>
        <v>45266</v>
      </c>
      <c r="H11" s="33">
        <f t="shared" si="0"/>
        <v>45267</v>
      </c>
      <c r="I11" s="33">
        <f t="shared" si="0"/>
        <v>45268</v>
      </c>
      <c r="J11" s="33">
        <f t="shared" si="0"/>
        <v>45269</v>
      </c>
      <c r="K11" s="33">
        <f t="shared" si="0"/>
        <v>45270</v>
      </c>
      <c r="L11" s="33">
        <f t="shared" si="0"/>
        <v>45271</v>
      </c>
      <c r="M11" s="33">
        <f t="shared" si="0"/>
        <v>45272</v>
      </c>
      <c r="N11" s="33">
        <f>M11+1</f>
        <v>45273</v>
      </c>
      <c r="O11" s="33">
        <f t="shared" si="0"/>
        <v>45274</v>
      </c>
      <c r="P11" s="33">
        <f t="shared" si="0"/>
        <v>45275</v>
      </c>
      <c r="Q11" s="33">
        <f t="shared" si="0"/>
        <v>45276</v>
      </c>
      <c r="R11" s="33">
        <f t="shared" si="0"/>
        <v>45277</v>
      </c>
      <c r="S11" s="33">
        <f t="shared" si="0"/>
        <v>45278</v>
      </c>
      <c r="T11" s="33">
        <f t="shared" si="0"/>
        <v>45279</v>
      </c>
      <c r="U11" s="33">
        <f t="shared" si="0"/>
        <v>45280</v>
      </c>
      <c r="V11" s="33">
        <f t="shared" si="0"/>
        <v>45281</v>
      </c>
      <c r="W11" s="33">
        <f t="shared" si="0"/>
        <v>45282</v>
      </c>
      <c r="X11" s="33">
        <f t="shared" si="0"/>
        <v>45283</v>
      </c>
      <c r="Y11" s="33">
        <f t="shared" si="0"/>
        <v>45284</v>
      </c>
      <c r="Z11" s="33">
        <f t="shared" si="0"/>
        <v>45285</v>
      </c>
      <c r="AA11" s="33">
        <f t="shared" si="0"/>
        <v>45286</v>
      </c>
      <c r="AB11" s="33">
        <f t="shared" si="0"/>
        <v>45287</v>
      </c>
      <c r="AC11" s="33">
        <f t="shared" si="0"/>
        <v>45288</v>
      </c>
      <c r="AD11" s="33">
        <f t="shared" si="0"/>
        <v>45289</v>
      </c>
      <c r="AE11" s="33">
        <f t="shared" si="0"/>
        <v>45290</v>
      </c>
      <c r="AF11" s="33">
        <f t="shared" si="0"/>
        <v>45291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fre</v>
      </c>
      <c r="C12" s="34" t="str">
        <f t="shared" ref="C12:AE12" si="1">TEXT(C11,"ddd")</f>
        <v>lør</v>
      </c>
      <c r="D12" s="34" t="str">
        <f t="shared" si="1"/>
        <v>søn</v>
      </c>
      <c r="E12" s="34" t="str">
        <f t="shared" si="1"/>
        <v>man</v>
      </c>
      <c r="F12" s="34" t="str">
        <f t="shared" si="1"/>
        <v>tir</v>
      </c>
      <c r="G12" s="34" t="str">
        <f t="shared" si="1"/>
        <v>ons</v>
      </c>
      <c r="H12" s="34" t="str">
        <f t="shared" si="1"/>
        <v>tor</v>
      </c>
      <c r="I12" s="34" t="str">
        <f t="shared" si="1"/>
        <v>fre</v>
      </c>
      <c r="J12" s="34" t="str">
        <f t="shared" si="1"/>
        <v>lør</v>
      </c>
      <c r="K12" s="34" t="str">
        <f t="shared" si="1"/>
        <v>søn</v>
      </c>
      <c r="L12" s="34" t="str">
        <f t="shared" si="1"/>
        <v>man</v>
      </c>
      <c r="M12" s="34" t="str">
        <f t="shared" si="1"/>
        <v>tir</v>
      </c>
      <c r="N12" s="34" t="str">
        <f t="shared" si="1"/>
        <v>ons</v>
      </c>
      <c r="O12" s="34" t="str">
        <f t="shared" si="1"/>
        <v>tor</v>
      </c>
      <c r="P12" s="34" t="str">
        <f t="shared" si="1"/>
        <v>fre</v>
      </c>
      <c r="Q12" s="34" t="str">
        <f t="shared" si="1"/>
        <v>lør</v>
      </c>
      <c r="R12" s="34" t="str">
        <f t="shared" si="1"/>
        <v>søn</v>
      </c>
      <c r="S12" s="34" t="str">
        <f t="shared" si="1"/>
        <v>man</v>
      </c>
      <c r="T12" s="34" t="str">
        <f t="shared" si="1"/>
        <v>tir</v>
      </c>
      <c r="U12" s="34" t="str">
        <f t="shared" si="1"/>
        <v>ons</v>
      </c>
      <c r="V12" s="34" t="str">
        <f t="shared" si="1"/>
        <v>tor</v>
      </c>
      <c r="W12" s="34" t="str">
        <f t="shared" si="1"/>
        <v>fre</v>
      </c>
      <c r="X12" s="34" t="str">
        <f t="shared" si="1"/>
        <v>lør</v>
      </c>
      <c r="Y12" s="34" t="str">
        <f t="shared" si="1"/>
        <v>søn</v>
      </c>
      <c r="Z12" s="34" t="str">
        <f t="shared" si="1"/>
        <v>man</v>
      </c>
      <c r="AA12" s="34" t="str">
        <f t="shared" si="1"/>
        <v>tir</v>
      </c>
      <c r="AB12" s="34" t="str">
        <f t="shared" si="1"/>
        <v>ons</v>
      </c>
      <c r="AC12" s="34" t="str">
        <f t="shared" si="1"/>
        <v>tor</v>
      </c>
      <c r="AD12" s="34" t="str">
        <f t="shared" si="1"/>
        <v>fre</v>
      </c>
      <c r="AE12" s="34" t="str">
        <f t="shared" si="1"/>
        <v>lør</v>
      </c>
      <c r="AF12" s="34" t="str">
        <f t="shared" ref="AF12" si="2">TEXT(AF11,"ddd")</f>
        <v>søn</v>
      </c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9"/>
      <c r="AA14" s="61"/>
      <c r="AB14" s="59"/>
      <c r="AC14" s="59"/>
      <c r="AD14" s="59"/>
      <c r="AE14" s="59"/>
      <c r="AF14" s="27"/>
      <c r="AG14" s="35">
        <f t="shared" ref="AG14:AG22" si="3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9"/>
      <c r="AA15" s="61"/>
      <c r="AB15" s="59"/>
      <c r="AC15" s="59"/>
      <c r="AD15" s="59"/>
      <c r="AE15" s="59"/>
      <c r="AF15" s="27"/>
      <c r="AG15" s="35">
        <f t="shared" si="3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9"/>
      <c r="AA16" s="61"/>
      <c r="AB16" s="59"/>
      <c r="AC16" s="59"/>
      <c r="AD16" s="59"/>
      <c r="AE16" s="59"/>
      <c r="AF16" s="27"/>
      <c r="AG16" s="35">
        <f t="shared" si="3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9"/>
      <c r="AA17" s="61"/>
      <c r="AB17" s="59"/>
      <c r="AC17" s="59"/>
      <c r="AD17" s="59"/>
      <c r="AE17" s="59"/>
      <c r="AF17" s="27"/>
      <c r="AG17" s="35">
        <f t="shared" si="3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9"/>
      <c r="AA18" s="61"/>
      <c r="AB18" s="59"/>
      <c r="AC18" s="59"/>
      <c r="AD18" s="59"/>
      <c r="AE18" s="59"/>
      <c r="AF18" s="27"/>
      <c r="AG18" s="35">
        <f t="shared" si="3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9"/>
      <c r="AA19" s="61"/>
      <c r="AB19" s="59"/>
      <c r="AC19" s="59"/>
      <c r="AD19" s="59"/>
      <c r="AE19" s="59"/>
      <c r="AF19" s="27"/>
      <c r="AG19" s="35">
        <f t="shared" si="3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9"/>
      <c r="AA20" s="61"/>
      <c r="AB20" s="59"/>
      <c r="AC20" s="59"/>
      <c r="AD20" s="59"/>
      <c r="AE20" s="59"/>
      <c r="AF20" s="27"/>
      <c r="AG20" s="35">
        <f t="shared" si="3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9"/>
      <c r="AA21" s="61"/>
      <c r="AB21" s="59"/>
      <c r="AC21" s="59"/>
      <c r="AD21" s="59"/>
      <c r="AE21" s="59"/>
      <c r="AF21" s="27"/>
      <c r="AG21" s="35">
        <f t="shared" si="3"/>
        <v>0</v>
      </c>
    </row>
    <row r="22" spans="1:34" ht="12.75" customHeight="1" x14ac:dyDescent="0.2">
      <c r="A22" s="28" t="s">
        <v>17</v>
      </c>
      <c r="B22" s="35">
        <f t="shared" ref="B22:AE22" si="4">SUM(B14:B21)</f>
        <v>0</v>
      </c>
      <c r="C22" s="35">
        <f t="shared" si="4"/>
        <v>0</v>
      </c>
      <c r="D22" s="35">
        <f t="shared" si="4"/>
        <v>0</v>
      </c>
      <c r="E22" s="35">
        <f t="shared" si="4"/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  <c r="T22" s="35">
        <f t="shared" si="4"/>
        <v>0</v>
      </c>
      <c r="U22" s="35">
        <f t="shared" si="4"/>
        <v>0</v>
      </c>
      <c r="V22" s="35">
        <f t="shared" si="4"/>
        <v>0</v>
      </c>
      <c r="W22" s="35">
        <f t="shared" si="4"/>
        <v>0</v>
      </c>
      <c r="X22" s="35">
        <f t="shared" si="4"/>
        <v>0</v>
      </c>
      <c r="Y22" s="35">
        <f t="shared" si="4"/>
        <v>0</v>
      </c>
      <c r="Z22" s="35">
        <f t="shared" si="4"/>
        <v>0</v>
      </c>
      <c r="AA22" s="35">
        <f t="shared" si="4"/>
        <v>0</v>
      </c>
      <c r="AB22" s="35">
        <f t="shared" si="4"/>
        <v>0</v>
      </c>
      <c r="AC22" s="35">
        <f t="shared" si="4"/>
        <v>0</v>
      </c>
      <c r="AD22" s="35">
        <f t="shared" si="4"/>
        <v>0</v>
      </c>
      <c r="AE22" s="35">
        <f t="shared" si="4"/>
        <v>0</v>
      </c>
      <c r="AF22" s="35">
        <f>SUM(AF14:AF21)</f>
        <v>0</v>
      </c>
      <c r="AG22" s="35">
        <f t="shared" si="3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9"/>
      <c r="AA24" s="61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9"/>
      <c r="AA25" s="61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9"/>
      <c r="AA26" s="61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5">SUM(B24:B26)</f>
        <v>0</v>
      </c>
      <c r="C27" s="35">
        <f t="shared" si="5"/>
        <v>0</v>
      </c>
      <c r="D27" s="35">
        <f t="shared" si="5"/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0</v>
      </c>
      <c r="P27" s="35">
        <f t="shared" si="5"/>
        <v>0</v>
      </c>
      <c r="Q27" s="35">
        <f t="shared" si="5"/>
        <v>0</v>
      </c>
      <c r="R27" s="35">
        <f t="shared" si="5"/>
        <v>0</v>
      </c>
      <c r="S27" s="35">
        <f t="shared" si="5"/>
        <v>0</v>
      </c>
      <c r="T27" s="35">
        <f t="shared" si="5"/>
        <v>0</v>
      </c>
      <c r="U27" s="35">
        <f t="shared" si="5"/>
        <v>0</v>
      </c>
      <c r="V27" s="35">
        <f t="shared" si="5"/>
        <v>0</v>
      </c>
      <c r="W27" s="35">
        <f t="shared" si="5"/>
        <v>0</v>
      </c>
      <c r="X27" s="35">
        <f t="shared" si="5"/>
        <v>0</v>
      </c>
      <c r="Y27" s="35">
        <f t="shared" si="5"/>
        <v>0</v>
      </c>
      <c r="Z27" s="35">
        <f t="shared" si="5"/>
        <v>0</v>
      </c>
      <c r="AA27" s="35">
        <f t="shared" si="5"/>
        <v>0</v>
      </c>
      <c r="AB27" s="35">
        <f t="shared" si="5"/>
        <v>0</v>
      </c>
      <c r="AC27" s="35">
        <f t="shared" si="5"/>
        <v>0</v>
      </c>
      <c r="AD27" s="35">
        <f t="shared" si="5"/>
        <v>0</v>
      </c>
      <c r="AE27" s="35">
        <f t="shared" si="5"/>
        <v>0</v>
      </c>
      <c r="AF27" s="35">
        <f t="shared" si="5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6">C22+C27</f>
        <v>0</v>
      </c>
      <c r="D28" s="39">
        <f t="shared" si="6"/>
        <v>0</v>
      </c>
      <c r="E28" s="39">
        <f t="shared" si="6"/>
        <v>0</v>
      </c>
      <c r="F28" s="39">
        <f t="shared" si="6"/>
        <v>0</v>
      </c>
      <c r="G28" s="39">
        <f t="shared" si="6"/>
        <v>0</v>
      </c>
      <c r="H28" s="39">
        <f t="shared" si="6"/>
        <v>0</v>
      </c>
      <c r="I28" s="39">
        <f t="shared" si="6"/>
        <v>0</v>
      </c>
      <c r="J28" s="39">
        <f t="shared" si="6"/>
        <v>0</v>
      </c>
      <c r="K28" s="39">
        <f t="shared" si="6"/>
        <v>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39">
        <f t="shared" si="6"/>
        <v>0</v>
      </c>
      <c r="Q28" s="39">
        <f t="shared" si="6"/>
        <v>0</v>
      </c>
      <c r="R28" s="39">
        <f t="shared" si="6"/>
        <v>0</v>
      </c>
      <c r="S28" s="39">
        <f t="shared" si="6"/>
        <v>0</v>
      </c>
      <c r="T28" s="39">
        <f t="shared" si="6"/>
        <v>0</v>
      </c>
      <c r="U28" s="39">
        <f t="shared" si="6"/>
        <v>0</v>
      </c>
      <c r="V28" s="39">
        <f t="shared" si="6"/>
        <v>0</v>
      </c>
      <c r="W28" s="39">
        <f t="shared" si="6"/>
        <v>0</v>
      </c>
      <c r="X28" s="39">
        <f t="shared" si="6"/>
        <v>0</v>
      </c>
      <c r="Y28" s="39">
        <f t="shared" si="6"/>
        <v>0</v>
      </c>
      <c r="Z28" s="39">
        <f t="shared" si="6"/>
        <v>0</v>
      </c>
      <c r="AA28" s="39">
        <f t="shared" si="6"/>
        <v>0</v>
      </c>
      <c r="AB28" s="39">
        <f t="shared" si="6"/>
        <v>0</v>
      </c>
      <c r="AC28" s="39">
        <f t="shared" si="6"/>
        <v>0</v>
      </c>
      <c r="AD28" s="39">
        <f t="shared" si="6"/>
        <v>0</v>
      </c>
      <c r="AE28" s="39">
        <f t="shared" si="6"/>
        <v>0</v>
      </c>
      <c r="AF28" s="39">
        <f t="shared" si="6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4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'11'!AH33+'12'!AG33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'11'!AH34+'12'!AG34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B2:V2"/>
    <mergeCell ref="H4:I4"/>
    <mergeCell ref="J4:K4"/>
    <mergeCell ref="B5:K5"/>
    <mergeCell ref="A6:C6"/>
    <mergeCell ref="D6:J6"/>
    <mergeCell ref="K6:S6"/>
    <mergeCell ref="T6:AA6"/>
    <mergeCell ref="A30:B30"/>
    <mergeCell ref="C30:AF30"/>
    <mergeCell ref="G32:M32"/>
    <mergeCell ref="G33:M33"/>
    <mergeCell ref="A7:C7"/>
    <mergeCell ref="D7:AA7"/>
    <mergeCell ref="A8:C8"/>
    <mergeCell ref="D8:AA8"/>
  </mergeCells>
  <conditionalFormatting sqref="B12:AF12">
    <cfRule type="containsText" dxfId="53" priority="30" operator="containsText" text="lø">
      <formula>NOT(ISERROR(SEARCH("lø",B12)))</formula>
    </cfRule>
    <cfRule type="containsText" dxfId="52" priority="31" operator="containsText" text="sø">
      <formula>NOT(ISERROR(SEARCH("sø",B12)))</formula>
    </cfRule>
  </conditionalFormatting>
  <conditionalFormatting sqref="B14:Y21 AA14:AF21">
    <cfRule type="expression" dxfId="51" priority="28">
      <formula>B$12="sø"</formula>
    </cfRule>
    <cfRule type="expression" dxfId="50" priority="29">
      <formula>B$12="lø"</formula>
    </cfRule>
  </conditionalFormatting>
  <conditionalFormatting sqref="I14">
    <cfRule type="expression" dxfId="49" priority="26">
      <formula>$H$12="sø"</formula>
    </cfRule>
    <cfRule type="expression" dxfId="48" priority="27">
      <formula>$H$12="lø"</formula>
    </cfRule>
  </conditionalFormatting>
  <conditionalFormatting sqref="J14">
    <cfRule type="expression" dxfId="47" priority="24">
      <formula>J$12="sø"</formula>
    </cfRule>
    <cfRule type="expression" dxfId="46" priority="25">
      <formula>J$12="lø"</formula>
    </cfRule>
  </conditionalFormatting>
  <conditionalFormatting sqref="B24:Y24 AA24:AF24">
    <cfRule type="expression" dxfId="45" priority="22">
      <formula>B$12="sø"</formula>
    </cfRule>
    <cfRule type="expression" dxfId="44" priority="23">
      <formula>B$12="lø"</formula>
    </cfRule>
  </conditionalFormatting>
  <conditionalFormatting sqref="I24">
    <cfRule type="expression" dxfId="43" priority="20">
      <formula>$H$12="sø"</formula>
    </cfRule>
    <cfRule type="expression" dxfId="42" priority="21">
      <formula>$H$12="lø"</formula>
    </cfRule>
  </conditionalFormatting>
  <conditionalFormatting sqref="J24">
    <cfRule type="expression" dxfId="41" priority="18">
      <formula>J$12="sø"</formula>
    </cfRule>
    <cfRule type="expression" dxfId="40" priority="19">
      <formula>J$12="lø"</formula>
    </cfRule>
  </conditionalFormatting>
  <conditionalFormatting sqref="B25:Y25 AA25:AF25">
    <cfRule type="expression" dxfId="39" priority="16">
      <formula>B$12="sø"</formula>
    </cfRule>
    <cfRule type="expression" dxfId="38" priority="17">
      <formula>B$12="lø"</formula>
    </cfRule>
  </conditionalFormatting>
  <conditionalFormatting sqref="I25">
    <cfRule type="expression" dxfId="37" priority="14">
      <formula>$H$12="sø"</formula>
    </cfRule>
    <cfRule type="expression" dxfId="36" priority="15">
      <formula>$H$12="lø"</formula>
    </cfRule>
  </conditionalFormatting>
  <conditionalFormatting sqref="J25">
    <cfRule type="expression" dxfId="35" priority="12">
      <formula>J$12="sø"</formula>
    </cfRule>
    <cfRule type="expression" dxfId="34" priority="13">
      <formula>J$12="lø"</formula>
    </cfRule>
  </conditionalFormatting>
  <conditionalFormatting sqref="B26:Y26 AA26:AF26">
    <cfRule type="expression" dxfId="33" priority="10">
      <formula>B$12="sø"</formula>
    </cfRule>
    <cfRule type="expression" dxfId="32" priority="11">
      <formula>B$12="lø"</formula>
    </cfRule>
  </conditionalFormatting>
  <conditionalFormatting sqref="I26">
    <cfRule type="expression" dxfId="31" priority="8">
      <formula>$H$12="sø"</formula>
    </cfRule>
    <cfRule type="expression" dxfId="30" priority="9">
      <formula>$H$12="lø"</formula>
    </cfRule>
  </conditionalFormatting>
  <conditionalFormatting sqref="J26">
    <cfRule type="expression" dxfId="29" priority="6">
      <formula>J$12="sø"</formula>
    </cfRule>
    <cfRule type="expression" dxfId="28" priority="7">
      <formula>J$12="lø"</formula>
    </cfRule>
  </conditionalFormatting>
  <conditionalFormatting sqref="B28:AF29">
    <cfRule type="cellIs" dxfId="27" priority="5" operator="greaterThan">
      <formula>24</formula>
    </cfRule>
  </conditionalFormatting>
  <conditionalFormatting sqref="Z14:Z21">
    <cfRule type="expression" dxfId="26" priority="3">
      <formula>Z$12="sø"</formula>
    </cfRule>
    <cfRule type="expression" dxfId="25" priority="4">
      <formula>Z$12="lø"</formula>
    </cfRule>
  </conditionalFormatting>
  <conditionalFormatting sqref="Z24:Z26">
    <cfRule type="expression" dxfId="24" priority="1">
      <formula>Z$12="sø"</formula>
    </cfRule>
    <cfRule type="expression" dxfId="23" priority="2">
      <formula>Z$12="lø"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983D-5756-4BDF-B38D-A77E8FCB1C38}">
  <sheetPr codeName="Ark1"/>
  <dimension ref="A1:H62"/>
  <sheetViews>
    <sheetView workbookViewId="0">
      <selection activeCell="B35" sqref="B35:B38"/>
    </sheetView>
  </sheetViews>
  <sheetFormatPr defaultColWidth="10.85546875" defaultRowHeight="12.75" x14ac:dyDescent="0.2"/>
  <cols>
    <col min="1" max="1" width="38.85546875" customWidth="1"/>
    <col min="2" max="2" width="32.5703125" customWidth="1"/>
    <col min="3" max="3" width="18.5703125" customWidth="1"/>
    <col min="4" max="4" width="34.42578125" customWidth="1"/>
    <col min="5" max="5" width="35.28515625" customWidth="1"/>
    <col min="6" max="8" width="11.42578125" customWidth="1"/>
  </cols>
  <sheetData>
    <row r="1" spans="1:8" ht="64.5" customHeight="1" thickTop="1" x14ac:dyDescent="0.2">
      <c r="A1" s="71" t="s">
        <v>56</v>
      </c>
      <c r="B1" s="131" t="s">
        <v>58</v>
      </c>
      <c r="C1" s="133">
        <f>'1'!H4</f>
        <v>2023</v>
      </c>
      <c r="D1" s="103" t="str">
        <f>IF(B59&gt;215,"Advarsel: Det er registrert mer enn 215 arbeidsdager i løpet av året","")</f>
        <v/>
      </c>
      <c r="E1" s="103"/>
    </row>
    <row r="2" spans="1:8" ht="34.5" customHeight="1" thickBot="1" x14ac:dyDescent="0.25">
      <c r="A2" s="72" t="s">
        <v>57</v>
      </c>
      <c r="B2" s="132"/>
      <c r="C2" s="134"/>
    </row>
    <row r="3" spans="1:8" ht="14.25" thickTop="1" thickBot="1" x14ac:dyDescent="0.25">
      <c r="A3" s="73"/>
    </row>
    <row r="4" spans="1:8" ht="14.25" thickTop="1" thickBot="1" x14ac:dyDescent="0.25">
      <c r="A4" s="74" t="s">
        <v>59</v>
      </c>
      <c r="B4" s="75" t="str">
        <f>'1'!D6</f>
        <v>Testing</v>
      </c>
      <c r="C4" s="76" t="s">
        <v>60</v>
      </c>
      <c r="D4" s="77">
        <f>'1'!T6</f>
        <v>10</v>
      </c>
    </row>
    <row r="5" spans="1:8" ht="14.25" thickTop="1" thickBot="1" x14ac:dyDescent="0.25">
      <c r="A5" s="78" t="s">
        <v>61</v>
      </c>
      <c r="B5" s="135"/>
      <c r="C5" s="136"/>
      <c r="D5" s="137"/>
    </row>
    <row r="6" spans="1:8" ht="13.5" thickTop="1" x14ac:dyDescent="0.2">
      <c r="A6" s="138" t="s">
        <v>62</v>
      </c>
      <c r="B6" s="140">
        <f>'1'!D8</f>
        <v>0</v>
      </c>
      <c r="C6" s="79" t="s">
        <v>63</v>
      </c>
      <c r="D6" s="142"/>
    </row>
    <row r="7" spans="1:8" ht="27.75" thickBot="1" x14ac:dyDescent="0.25">
      <c r="A7" s="139"/>
      <c r="B7" s="141"/>
      <c r="C7" s="80" t="s">
        <v>64</v>
      </c>
      <c r="D7" s="143"/>
    </row>
    <row r="8" spans="1:8" ht="14.25" thickTop="1" thickBot="1" x14ac:dyDescent="0.25">
      <c r="A8" s="82"/>
    </row>
    <row r="9" spans="1:8" ht="23.25" thickTop="1" x14ac:dyDescent="0.2">
      <c r="A9" s="144" t="s">
        <v>65</v>
      </c>
      <c r="B9" s="83" t="s">
        <v>66</v>
      </c>
      <c r="C9" s="85" t="s">
        <v>68</v>
      </c>
      <c r="D9" s="146" t="s">
        <v>70</v>
      </c>
      <c r="E9" s="146" t="s">
        <v>71</v>
      </c>
    </row>
    <row r="10" spans="1:8" ht="13.5" thickBot="1" x14ac:dyDescent="0.25">
      <c r="A10" s="145"/>
      <c r="B10" s="84" t="s">
        <v>67</v>
      </c>
      <c r="C10" s="84" t="s">
        <v>69</v>
      </c>
      <c r="D10" s="147"/>
      <c r="E10" s="147"/>
    </row>
    <row r="11" spans="1:8" ht="13.5" thickTop="1" x14ac:dyDescent="0.2">
      <c r="A11" s="148" t="s">
        <v>72</v>
      </c>
      <c r="B11" s="151">
        <f>MROUND('1'!AG22/8,0.5)</f>
        <v>0</v>
      </c>
      <c r="C11" s="151" t="str">
        <f>IF('1'!AG14&gt;0,'1'!A14&amp;"; ","")&amp;IF('1'!AG15&gt;0,'1'!A15&amp;"; ","")&amp;IF('1'!AG16&gt;0,'1'!A16&amp;"; ","")&amp;IF('1'!AG17&gt;0,'1'!A17&amp;"; ","")&amp;IF('1'!AG18&gt;0,'1'!A18&amp;"; ","")&amp;IF('1'!AG19&gt;0,'1'!A19&amp;"; ","")&amp;IF('1'!AG20&gt;0,'1'!A20&amp;"; ","")&amp;IF('1'!AG21&gt;0,'1'!A21&amp;"; ","")</f>
        <v/>
      </c>
      <c r="D11" s="81" t="s">
        <v>73</v>
      </c>
      <c r="E11" s="81" t="s">
        <v>75</v>
      </c>
    </row>
    <row r="12" spans="1:8" x14ac:dyDescent="0.2">
      <c r="A12" s="149"/>
      <c r="B12" s="152"/>
      <c r="C12" s="152"/>
      <c r="D12" s="86"/>
      <c r="E12" s="81" t="s">
        <v>73</v>
      </c>
    </row>
    <row r="13" spans="1:8" x14ac:dyDescent="0.2">
      <c r="A13" s="149"/>
      <c r="B13" s="152"/>
      <c r="C13" s="152"/>
      <c r="D13" s="86"/>
      <c r="E13" s="88"/>
    </row>
    <row r="14" spans="1:8" ht="57" customHeight="1" thickBot="1" x14ac:dyDescent="0.25">
      <c r="A14" s="150"/>
      <c r="B14" s="153"/>
      <c r="C14" s="153"/>
      <c r="D14" s="87" t="s">
        <v>74</v>
      </c>
      <c r="E14" s="89" t="s">
        <v>76</v>
      </c>
      <c r="F14" s="14"/>
      <c r="G14" s="95"/>
      <c r="H14" s="14"/>
    </row>
    <row r="15" spans="1:8" ht="13.5" thickTop="1" x14ac:dyDescent="0.2">
      <c r="A15" s="148" t="s">
        <v>77</v>
      </c>
      <c r="B15" s="151">
        <f>MROUND('2'!AG22/8,0.5)</f>
        <v>0</v>
      </c>
      <c r="C15" s="151" t="str">
        <f>IF('2'!AG14&gt;0,'2'!A14&amp;"; ","")&amp;IF('2'!AG15&gt;0,'2'!A15&amp;"; ","")&amp;IF('2'!AG16&gt;0,'2'!A16&amp;"; ","")&amp;IF('2'!AG17&gt;0,'2'!A17&amp;"; ","")&amp;IF('2'!AG18&gt;0,'2'!A18&amp;"; ","")&amp;IF('2'!AG19&gt;0,'2'!A19&amp;"; ","")&amp;IF('2'!AG20&gt;0,'2'!A20&amp;"; ","")&amp;IF('2'!AG21&gt;0,'2'!A21&amp;"; ","")</f>
        <v/>
      </c>
      <c r="D15" s="81" t="s">
        <v>73</v>
      </c>
      <c r="E15" s="81" t="s">
        <v>75</v>
      </c>
    </row>
    <row r="16" spans="1:8" x14ac:dyDescent="0.2">
      <c r="A16" s="149"/>
      <c r="B16" s="152"/>
      <c r="C16" s="152"/>
      <c r="D16" s="86"/>
      <c r="E16" s="81" t="s">
        <v>73</v>
      </c>
    </row>
    <row r="17" spans="1:8" x14ac:dyDescent="0.2">
      <c r="A17" s="149"/>
      <c r="B17" s="152"/>
      <c r="C17" s="152"/>
      <c r="D17" s="86"/>
      <c r="E17" s="88"/>
    </row>
    <row r="18" spans="1:8" ht="13.5" thickBot="1" x14ac:dyDescent="0.25">
      <c r="A18" s="150"/>
      <c r="B18" s="153"/>
      <c r="C18" s="153"/>
      <c r="D18" s="87" t="s">
        <v>74</v>
      </c>
      <c r="E18" s="89" t="s">
        <v>76</v>
      </c>
      <c r="F18" s="14"/>
      <c r="G18" s="95"/>
      <c r="H18" s="14"/>
    </row>
    <row r="19" spans="1:8" ht="13.5" thickTop="1" x14ac:dyDescent="0.2">
      <c r="A19" s="148" t="s">
        <v>78</v>
      </c>
      <c r="B19" s="151">
        <f>MROUND('3'!AG22/8,0.5)</f>
        <v>0</v>
      </c>
      <c r="C19" s="151" t="str">
        <f>IF('3'!AG14&gt;0,'3'!A14&amp;"; ","")&amp;IF('3'!AG15&gt;0,'3'!A15&amp;"; ","")&amp;IF('3'!AG16&gt;0,'3'!A16&amp;"; ","")&amp;IF('3'!AG17&gt;0,'3'!A17&amp;"; ","")&amp;IF('3'!AG18&gt;0,'3'!A18&amp;"; ","")&amp;IF('3'!AG19&gt;0,'3'!A19&amp;"; ","")&amp;IF('3'!AG20&gt;0,'3'!A20&amp;"; ","")&amp;IF('3'!AG21&gt;0,'3'!A21&amp;"; ","")</f>
        <v/>
      </c>
      <c r="D19" s="81" t="s">
        <v>73</v>
      </c>
      <c r="E19" s="81" t="s">
        <v>75</v>
      </c>
    </row>
    <row r="20" spans="1:8" x14ac:dyDescent="0.2">
      <c r="A20" s="149"/>
      <c r="B20" s="152"/>
      <c r="C20" s="152"/>
      <c r="D20" s="86"/>
      <c r="E20" s="81" t="s">
        <v>73</v>
      </c>
    </row>
    <row r="21" spans="1:8" x14ac:dyDescent="0.2">
      <c r="A21" s="149"/>
      <c r="B21" s="152"/>
      <c r="C21" s="152"/>
      <c r="D21" s="86"/>
      <c r="E21" s="88"/>
    </row>
    <row r="22" spans="1:8" ht="13.5" thickBot="1" x14ac:dyDescent="0.25">
      <c r="A22" s="150"/>
      <c r="B22" s="153"/>
      <c r="C22" s="153"/>
      <c r="D22" s="87" t="s">
        <v>74</v>
      </c>
      <c r="E22" s="89" t="s">
        <v>76</v>
      </c>
      <c r="F22" s="14"/>
      <c r="G22" s="95"/>
      <c r="H22" s="14"/>
    </row>
    <row r="23" spans="1:8" ht="13.5" thickTop="1" x14ac:dyDescent="0.2">
      <c r="A23" s="148" t="s">
        <v>79</v>
      </c>
      <c r="B23" s="151">
        <f>MROUND('4'!AG22/8,0.5)</f>
        <v>0</v>
      </c>
      <c r="C23" s="151" t="str">
        <f>IF('4'!AG14&gt;0,'4'!A14&amp;"; ","")&amp;IF('4'!AG15&gt;0,'4'!A15&amp;"; ","")&amp;IF('4'!AG16&gt;0,'4'!A16&amp;"; ","")&amp;IF('4'!AG17&gt;0,'4'!A17&amp;"; ","")&amp;IF('4'!AG18&gt;0,'4'!A18&amp;"; ","")&amp;IF('4'!AG19&gt;0,'4'!A19&amp;"; ","")&amp;IF('4'!AG20&gt;0,'4'!A20&amp;"; ","")&amp;IF('4'!AG21&gt;0,'4'!A21&amp;"; ","")</f>
        <v/>
      </c>
      <c r="D23" s="81" t="s">
        <v>73</v>
      </c>
      <c r="E23" s="81" t="s">
        <v>75</v>
      </c>
    </row>
    <row r="24" spans="1:8" x14ac:dyDescent="0.2">
      <c r="A24" s="149"/>
      <c r="B24" s="152"/>
      <c r="C24" s="152"/>
      <c r="D24" s="86"/>
      <c r="E24" s="81" t="s">
        <v>73</v>
      </c>
    </row>
    <row r="25" spans="1:8" x14ac:dyDescent="0.2">
      <c r="A25" s="149"/>
      <c r="B25" s="152"/>
      <c r="C25" s="152"/>
      <c r="D25" s="86"/>
      <c r="E25" s="88"/>
    </row>
    <row r="26" spans="1:8" ht="13.5" thickBot="1" x14ac:dyDescent="0.25">
      <c r="A26" s="150"/>
      <c r="B26" s="153"/>
      <c r="C26" s="153"/>
      <c r="D26" s="87" t="s">
        <v>74</v>
      </c>
      <c r="E26" s="89" t="s">
        <v>76</v>
      </c>
      <c r="F26" s="14"/>
      <c r="G26" s="95"/>
      <c r="H26" s="14"/>
    </row>
    <row r="27" spans="1:8" ht="13.5" thickTop="1" x14ac:dyDescent="0.2">
      <c r="A27" s="148" t="s">
        <v>80</v>
      </c>
      <c r="B27" s="151">
        <f>MROUND('5'!AG22/8,0.5)</f>
        <v>0</v>
      </c>
      <c r="C27" s="151" t="str">
        <f>IF('5'!AG14&gt;0,'5'!A14&amp;"; ","")&amp;IF('5'!AG15&gt;0,'5'!A15&amp;"; ","")&amp;IF('5'!AG16&gt;0,'5'!A16&amp;"; ","")&amp;IF('5'!AG17&gt;0,'5'!A17&amp;"; ","")&amp;IF('5'!AG18&gt;0,'5'!A18&amp;"; ","")&amp;IF('5'!AG19&gt;0,'5'!A19&amp;"; ","")&amp;IF('5'!AG20&gt;0,'5'!A20&amp;"; ","")&amp;IF('5'!AG21&gt;0,'5'!A21&amp;"; ","")</f>
        <v/>
      </c>
      <c r="D27" s="81" t="s">
        <v>73</v>
      </c>
      <c r="E27" s="81" t="s">
        <v>75</v>
      </c>
    </row>
    <row r="28" spans="1:8" x14ac:dyDescent="0.2">
      <c r="A28" s="149"/>
      <c r="B28" s="152"/>
      <c r="C28" s="152"/>
      <c r="D28" s="86"/>
      <c r="E28" s="81" t="s">
        <v>73</v>
      </c>
    </row>
    <row r="29" spans="1:8" x14ac:dyDescent="0.2">
      <c r="A29" s="149"/>
      <c r="B29" s="152"/>
      <c r="C29" s="152"/>
      <c r="D29" s="86"/>
      <c r="E29" s="88"/>
    </row>
    <row r="30" spans="1:8" ht="13.5" thickBot="1" x14ac:dyDescent="0.25">
      <c r="A30" s="150"/>
      <c r="B30" s="153"/>
      <c r="C30" s="153"/>
      <c r="D30" s="87" t="s">
        <v>74</v>
      </c>
      <c r="E30" s="89" t="s">
        <v>76</v>
      </c>
      <c r="F30" s="14"/>
      <c r="G30" s="95"/>
      <c r="H30" s="14"/>
    </row>
    <row r="31" spans="1:8" ht="13.5" thickTop="1" x14ac:dyDescent="0.2">
      <c r="A31" s="148" t="s">
        <v>81</v>
      </c>
      <c r="B31" s="151">
        <f>MROUND('6'!AG22/8,0.5)</f>
        <v>0</v>
      </c>
      <c r="C31" s="151" t="str">
        <f>IF('6'!AG14&gt;0,'6'!A14&amp;"; ","")&amp;IF('6'!AG15&gt;0,'6'!A15&amp;"; ","")&amp;IF('6'!AG16&gt;0,'6'!A16&amp;"; ","")&amp;IF('6'!AG17&gt;0,'6'!A17&amp;"; ","")&amp;IF('6'!AG18&gt;0,'6'!A18&amp;"; ","")&amp;IF('6'!AG19&gt;0,'6'!A19&amp;"; ","")&amp;IF('6'!AG20&gt;0,'6'!A20&amp;"; ","")&amp;IF('6'!AG21&gt;0,'6'!A21&amp;"; ","")</f>
        <v/>
      </c>
      <c r="D31" s="81" t="s">
        <v>73</v>
      </c>
      <c r="E31" s="81" t="s">
        <v>75</v>
      </c>
    </row>
    <row r="32" spans="1:8" x14ac:dyDescent="0.2">
      <c r="A32" s="149"/>
      <c r="B32" s="152"/>
      <c r="C32" s="152"/>
      <c r="D32" s="86"/>
      <c r="E32" s="81" t="s">
        <v>73</v>
      </c>
    </row>
    <row r="33" spans="1:8" x14ac:dyDescent="0.2">
      <c r="A33" s="149"/>
      <c r="B33" s="152"/>
      <c r="C33" s="152"/>
      <c r="D33" s="86"/>
      <c r="E33" s="88"/>
    </row>
    <row r="34" spans="1:8" ht="13.5" thickBot="1" x14ac:dyDescent="0.25">
      <c r="A34" s="150"/>
      <c r="B34" s="153"/>
      <c r="C34" s="153"/>
      <c r="D34" s="87" t="s">
        <v>74</v>
      </c>
      <c r="E34" s="89" t="s">
        <v>76</v>
      </c>
      <c r="F34" s="14"/>
      <c r="G34" s="95"/>
      <c r="H34" s="14"/>
    </row>
    <row r="35" spans="1:8" ht="13.5" thickTop="1" x14ac:dyDescent="0.2">
      <c r="A35" s="148" t="s">
        <v>82</v>
      </c>
      <c r="B35" s="151">
        <f>MROUND('7'!AG22/8,0.5)</f>
        <v>0</v>
      </c>
      <c r="C35" s="151" t="str">
        <f>IF('7'!AG14&gt;0,'7'!A14&amp;"; ","")&amp;IF('7'!AG15&gt;0,'7'!A15&amp;"; ","")&amp;IF('7'!AG16&gt;0,'7'!A16&amp;"; ","")&amp;IF('7'!AG17&gt;0,'7'!A17&amp;"; ","")&amp;IF('7'!AG18&gt;0,'7'!A18&amp;"; ","")&amp;IF('7'!AG19&gt;0,'7'!A19&amp;"; ","")&amp;IF('7'!AG20&gt;0,'7'!A20&amp;"; ","")&amp;IF('7'!AG21&gt;0,'7'!A21&amp;"; ","")</f>
        <v/>
      </c>
      <c r="D35" s="81" t="s">
        <v>73</v>
      </c>
      <c r="E35" s="81" t="s">
        <v>75</v>
      </c>
    </row>
    <row r="36" spans="1:8" x14ac:dyDescent="0.2">
      <c r="A36" s="149"/>
      <c r="B36" s="152"/>
      <c r="C36" s="152"/>
      <c r="D36" s="86"/>
      <c r="E36" s="81" t="s">
        <v>73</v>
      </c>
    </row>
    <row r="37" spans="1:8" x14ac:dyDescent="0.2">
      <c r="A37" s="149"/>
      <c r="B37" s="152"/>
      <c r="C37" s="152"/>
      <c r="D37" s="86"/>
      <c r="E37" s="88"/>
    </row>
    <row r="38" spans="1:8" ht="13.5" thickBot="1" x14ac:dyDescent="0.25">
      <c r="A38" s="150"/>
      <c r="B38" s="153"/>
      <c r="C38" s="153"/>
      <c r="D38" s="87" t="s">
        <v>74</v>
      </c>
      <c r="E38" s="89" t="s">
        <v>76</v>
      </c>
      <c r="F38" s="14"/>
      <c r="G38" s="95"/>
      <c r="H38" s="14"/>
    </row>
    <row r="39" spans="1:8" ht="13.5" thickTop="1" x14ac:dyDescent="0.2">
      <c r="A39" s="148" t="s">
        <v>83</v>
      </c>
      <c r="B39" s="151">
        <f>MROUND('8'!AG22/8,0.5)</f>
        <v>0</v>
      </c>
      <c r="C39" s="151" t="str">
        <f>IF('8'!AG14&gt;0,'8'!A14&amp;"; ","")&amp;IF('8'!AG15&gt;0,'8'!A15&amp;"; ","")&amp;IF('8'!AG16&gt;0,'8'!A16&amp;"; ","")&amp;IF('8'!AG17&gt;0,'8'!A17&amp;"; ","")&amp;IF('8'!AG18&gt;0,'8'!A18&amp;"; ","")&amp;IF('8'!AG19&gt;0,'8'!A19&amp;"; ","")&amp;IF('8'!AG20&gt;0,'8'!A20&amp;"; ","")&amp;IF('8'!AG21&gt;0,'8'!A21&amp;"; ","")</f>
        <v/>
      </c>
      <c r="D39" s="81" t="s">
        <v>73</v>
      </c>
      <c r="E39" s="81" t="s">
        <v>75</v>
      </c>
    </row>
    <row r="40" spans="1:8" x14ac:dyDescent="0.2">
      <c r="A40" s="149"/>
      <c r="B40" s="152"/>
      <c r="C40" s="152"/>
      <c r="D40" s="86"/>
      <c r="E40" s="81" t="s">
        <v>73</v>
      </c>
    </row>
    <row r="41" spans="1:8" x14ac:dyDescent="0.2">
      <c r="A41" s="149"/>
      <c r="B41" s="152"/>
      <c r="C41" s="152"/>
      <c r="D41" s="86"/>
      <c r="E41" s="88"/>
    </row>
    <row r="42" spans="1:8" ht="13.5" thickBot="1" x14ac:dyDescent="0.25">
      <c r="A42" s="150"/>
      <c r="B42" s="153"/>
      <c r="C42" s="153"/>
      <c r="D42" s="87" t="s">
        <v>74</v>
      </c>
      <c r="E42" s="89" t="s">
        <v>76</v>
      </c>
      <c r="F42" s="14"/>
      <c r="G42" s="95"/>
      <c r="H42" s="14"/>
    </row>
    <row r="43" spans="1:8" ht="13.5" thickTop="1" x14ac:dyDescent="0.2">
      <c r="A43" s="148" t="s">
        <v>84</v>
      </c>
      <c r="B43" s="151">
        <f>MROUND('9'!AG22/8,0.5)</f>
        <v>0</v>
      </c>
      <c r="C43" s="151" t="str">
        <f>IF('9'!AG14&gt;0,'9'!A14&amp;"; ","")&amp;IF('9'!AG15&gt;0,'9'!A15&amp;"; ","")&amp;IF('9'!AG16&gt;0,'9'!A16&amp;"; ","")&amp;IF('9'!AG17&gt;0,'9'!A17&amp;"; ","")&amp;IF('9'!AG18&gt;0,'9'!A18&amp;"; ","")&amp;IF('9'!AG19&gt;0,'9'!A19&amp;"; ","")&amp;IF('9'!AG20&gt;0,'9'!A20&amp;"; ","")&amp;IF('9'!AG21&gt;0,'9'!A21&amp;"; ","")</f>
        <v/>
      </c>
      <c r="D43" s="81" t="s">
        <v>73</v>
      </c>
      <c r="E43" s="81" t="s">
        <v>75</v>
      </c>
    </row>
    <row r="44" spans="1:8" x14ac:dyDescent="0.2">
      <c r="A44" s="149"/>
      <c r="B44" s="152"/>
      <c r="C44" s="152"/>
      <c r="D44" s="86"/>
      <c r="E44" s="81" t="s">
        <v>73</v>
      </c>
    </row>
    <row r="45" spans="1:8" x14ac:dyDescent="0.2">
      <c r="A45" s="149"/>
      <c r="B45" s="152"/>
      <c r="C45" s="152"/>
      <c r="D45" s="86"/>
      <c r="E45" s="88"/>
    </row>
    <row r="46" spans="1:8" ht="13.5" thickBot="1" x14ac:dyDescent="0.25">
      <c r="A46" s="150"/>
      <c r="B46" s="153"/>
      <c r="C46" s="153"/>
      <c r="D46" s="87" t="s">
        <v>74</v>
      </c>
      <c r="E46" s="89" t="s">
        <v>76</v>
      </c>
      <c r="F46" s="14"/>
      <c r="G46" s="95"/>
      <c r="H46" s="14"/>
    </row>
    <row r="47" spans="1:8" ht="13.5" thickTop="1" x14ac:dyDescent="0.2">
      <c r="A47" s="148" t="s">
        <v>85</v>
      </c>
      <c r="B47" s="151">
        <f>MROUND('10'!AG22/8,0.5)</f>
        <v>0</v>
      </c>
      <c r="C47" s="151" t="str">
        <f>IF('10'!AG14&gt;0,'10'!A14&amp;"; ","")&amp;IF('10'!AG15&gt;0,'10'!A15&amp;"; ","")&amp;IF('10'!AG16&gt;0,'10'!A16&amp;"; ","")&amp;IF('10'!AG17&gt;0,'10'!A17&amp;"; ","")&amp;IF('10'!AG18&gt;0,'10'!A18&amp;"; ","")&amp;IF('10'!AG19&gt;0,'10'!A19&amp;"; ","")&amp;IF('10'!AG20&gt;0,'10'!A20&amp;"; ","")&amp;IF('10'!AG21&gt;0,'10'!A21&amp;"; ","")</f>
        <v/>
      </c>
      <c r="D47" s="81" t="s">
        <v>73</v>
      </c>
      <c r="E47" s="81" t="s">
        <v>75</v>
      </c>
    </row>
    <row r="48" spans="1:8" x14ac:dyDescent="0.2">
      <c r="A48" s="149"/>
      <c r="B48" s="152"/>
      <c r="C48" s="152"/>
      <c r="D48" s="86"/>
      <c r="E48" s="81" t="s">
        <v>73</v>
      </c>
    </row>
    <row r="49" spans="1:8" x14ac:dyDescent="0.2">
      <c r="A49" s="149"/>
      <c r="B49" s="152"/>
      <c r="C49" s="152"/>
      <c r="D49" s="86"/>
      <c r="E49" s="88"/>
    </row>
    <row r="50" spans="1:8" ht="13.5" thickBot="1" x14ac:dyDescent="0.25">
      <c r="A50" s="150"/>
      <c r="B50" s="153"/>
      <c r="C50" s="153"/>
      <c r="D50" s="87" t="s">
        <v>74</v>
      </c>
      <c r="E50" s="89" t="s">
        <v>76</v>
      </c>
      <c r="F50" s="14"/>
      <c r="G50" s="95"/>
      <c r="H50" s="14"/>
    </row>
    <row r="51" spans="1:8" ht="13.5" thickTop="1" x14ac:dyDescent="0.2">
      <c r="A51" s="148" t="s">
        <v>86</v>
      </c>
      <c r="B51" s="151">
        <f>MROUND('11'!AG22/8,0.5)</f>
        <v>0</v>
      </c>
      <c r="C51" s="151" t="str">
        <f>IF('11'!AG14&gt;0,'11'!A14&amp;"; ","")&amp;IF('11'!AG15&gt;0,'11'!A15&amp;"; ","")&amp;IF('11'!AG16&gt;0,'11'!A16&amp;"; ","")&amp;IF('11'!AG17&gt;0,'11'!A17&amp;"; ","")&amp;IF('11'!AG18&gt;0,'11'!A18&amp;"; ","")&amp;IF('11'!AG19&gt;0,'11'!A19&amp;"; ","")&amp;IF('11'!AG20&gt;0,'11'!A20&amp;"; ","")&amp;IF('11'!AG21&gt;0,'11'!A21&amp;"; ","")</f>
        <v/>
      </c>
      <c r="D51" s="81" t="s">
        <v>73</v>
      </c>
      <c r="E51" s="81" t="s">
        <v>75</v>
      </c>
    </row>
    <row r="52" spans="1:8" x14ac:dyDescent="0.2">
      <c r="A52" s="149"/>
      <c r="B52" s="152"/>
      <c r="C52" s="152"/>
      <c r="D52" s="86"/>
      <c r="E52" s="81" t="s">
        <v>73</v>
      </c>
    </row>
    <row r="53" spans="1:8" x14ac:dyDescent="0.2">
      <c r="A53" s="149"/>
      <c r="B53" s="152"/>
      <c r="C53" s="152"/>
      <c r="D53" s="86"/>
      <c r="E53" s="88"/>
    </row>
    <row r="54" spans="1:8" ht="13.5" thickBot="1" x14ac:dyDescent="0.25">
      <c r="A54" s="150"/>
      <c r="B54" s="153"/>
      <c r="C54" s="153"/>
      <c r="D54" s="87" t="s">
        <v>74</v>
      </c>
      <c r="E54" s="89" t="s">
        <v>76</v>
      </c>
      <c r="F54" s="14"/>
      <c r="G54" s="95"/>
      <c r="H54" s="14"/>
    </row>
    <row r="55" spans="1:8" ht="13.5" thickTop="1" x14ac:dyDescent="0.2">
      <c r="A55" s="148" t="s">
        <v>87</v>
      </c>
      <c r="B55" s="151">
        <f>MROUND('12'!AG22/8,0.5)</f>
        <v>0</v>
      </c>
      <c r="C55" s="151" t="str">
        <f>IF('12'!AG14&gt;0,'12'!A14&amp;"; ","")&amp;IF('12'!AG15&gt;0,'12'!A15&amp;"; ","")&amp;IF('12'!AG16&gt;0,'12'!A16&amp;"; ","")&amp;IF('12'!AG17&gt;0,'12'!A17&amp;"; ","")&amp;IF('12'!AG18&gt;0,'12'!A18&amp;"; ","")&amp;IF('12'!AG19&gt;0,'12'!A19&amp;"; ","")&amp;IF('12'!AG20&gt;0,'12'!A20&amp;"; ","")&amp;IF('12'!AG21&gt;0,'12'!A21&amp;"; ","")</f>
        <v/>
      </c>
      <c r="D55" s="81" t="s">
        <v>73</v>
      </c>
      <c r="E55" s="81" t="s">
        <v>75</v>
      </c>
    </row>
    <row r="56" spans="1:8" x14ac:dyDescent="0.2">
      <c r="A56" s="149"/>
      <c r="B56" s="152"/>
      <c r="C56" s="152"/>
      <c r="D56" s="86"/>
      <c r="E56" s="81" t="s">
        <v>73</v>
      </c>
    </row>
    <row r="57" spans="1:8" x14ac:dyDescent="0.2">
      <c r="A57" s="149"/>
      <c r="B57" s="152"/>
      <c r="C57" s="152"/>
      <c r="D57" s="86"/>
      <c r="E57" s="88"/>
    </row>
    <row r="58" spans="1:8" ht="13.5" thickBot="1" x14ac:dyDescent="0.25">
      <c r="A58" s="150"/>
      <c r="B58" s="153"/>
      <c r="C58" s="153"/>
      <c r="D58" s="87" t="s">
        <v>74</v>
      </c>
      <c r="E58" s="89" t="s">
        <v>76</v>
      </c>
      <c r="F58" s="14"/>
      <c r="G58" s="95"/>
      <c r="H58" s="14"/>
    </row>
    <row r="59" spans="1:8" ht="14.25" thickTop="1" thickBot="1" x14ac:dyDescent="0.25">
      <c r="A59" s="90" t="s">
        <v>88</v>
      </c>
      <c r="B59" s="91">
        <f>SUM(B11:B58)</f>
        <v>0</v>
      </c>
      <c r="C59" s="154"/>
      <c r="D59" s="155"/>
      <c r="E59" s="155"/>
    </row>
    <row r="60" spans="1:8" ht="13.5" thickTop="1" x14ac:dyDescent="0.2"/>
    <row r="61" spans="1:8" x14ac:dyDescent="0.2">
      <c r="A61" s="92"/>
    </row>
    <row r="62" spans="1:8" x14ac:dyDescent="0.2">
      <c r="A62" s="93" t="s">
        <v>89</v>
      </c>
      <c r="B62" s="94" t="s">
        <v>90</v>
      </c>
    </row>
  </sheetData>
  <mergeCells count="46">
    <mergeCell ref="A55:A58"/>
    <mergeCell ref="B55:B58"/>
    <mergeCell ref="C55:C58"/>
    <mergeCell ref="C59:E59"/>
    <mergeCell ref="A47:A50"/>
    <mergeCell ref="B47:B50"/>
    <mergeCell ref="C47:C50"/>
    <mergeCell ref="A51:A54"/>
    <mergeCell ref="B51:B54"/>
    <mergeCell ref="C51:C54"/>
    <mergeCell ref="A39:A42"/>
    <mergeCell ref="B39:B42"/>
    <mergeCell ref="C39:C42"/>
    <mergeCell ref="A43:A46"/>
    <mergeCell ref="B43:B46"/>
    <mergeCell ref="C43:C46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A9:A10"/>
    <mergeCell ref="D9:D10"/>
    <mergeCell ref="E9:E10"/>
    <mergeCell ref="A11:A14"/>
    <mergeCell ref="B11:B14"/>
    <mergeCell ref="C11:C14"/>
    <mergeCell ref="B1:B2"/>
    <mergeCell ref="C1:C2"/>
    <mergeCell ref="B5:D5"/>
    <mergeCell ref="A6:A7"/>
    <mergeCell ref="B6:B7"/>
    <mergeCell ref="D6:D7"/>
  </mergeCells>
  <conditionalFormatting sqref="D1 E1">
    <cfRule type="expression" dxfId="22" priority="1">
      <formula>$B$59&gt;215</formula>
    </cfRule>
  </conditionalFormatting>
  <hyperlinks>
    <hyperlink ref="B9" location="_ftn1" display="_ftn1" xr:uid="{CD344DC4-0FA2-4DD5-8271-3EADE8F0B294}"/>
    <hyperlink ref="A62" location="_ftnref1" display="_ftnref1" xr:uid="{62B987C3-A32F-41E0-B422-EB56F54A4C5B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42"/>
  <sheetViews>
    <sheetView showGridLines="0" topLeftCell="A19" zoomScale="85" zoomScaleNormal="85" workbookViewId="0">
      <selection activeCell="A27" sqref="A27"/>
    </sheetView>
  </sheetViews>
  <sheetFormatPr defaultColWidth="9.140625" defaultRowHeight="14.25" x14ac:dyDescent="0.2"/>
  <cols>
    <col min="1" max="1" width="253.7109375" style="25" customWidth="1"/>
    <col min="2" max="16384" width="9.140625" style="25"/>
  </cols>
  <sheetData>
    <row r="1" spans="1:1" ht="15.75" x14ac:dyDescent="0.2">
      <c r="A1" s="53" t="s">
        <v>29</v>
      </c>
    </row>
    <row r="2" spans="1:1" ht="15" x14ac:dyDescent="0.2">
      <c r="A2" s="54"/>
    </row>
    <row r="3" spans="1:1" ht="15" x14ac:dyDescent="0.2">
      <c r="A3" s="54" t="s">
        <v>30</v>
      </c>
    </row>
    <row r="4" spans="1:1" ht="15" x14ac:dyDescent="0.2">
      <c r="A4" s="55" t="s">
        <v>31</v>
      </c>
    </row>
    <row r="5" spans="1:1" ht="15" x14ac:dyDescent="0.2">
      <c r="A5" s="55" t="s">
        <v>32</v>
      </c>
    </row>
    <row r="6" spans="1:1" ht="15" x14ac:dyDescent="0.2">
      <c r="A6" s="55" t="s">
        <v>33</v>
      </c>
    </row>
    <row r="7" spans="1:1" ht="15" x14ac:dyDescent="0.2">
      <c r="A7" s="55" t="s">
        <v>34</v>
      </c>
    </row>
    <row r="8" spans="1:1" ht="15" x14ac:dyDescent="0.2">
      <c r="A8" s="54"/>
    </row>
    <row r="9" spans="1:1" ht="15" x14ac:dyDescent="0.2">
      <c r="A9" s="56" t="s">
        <v>35</v>
      </c>
    </row>
    <row r="10" spans="1:1" ht="15" x14ac:dyDescent="0.2">
      <c r="A10" s="56"/>
    </row>
    <row r="11" spans="1:1" ht="15" x14ac:dyDescent="0.2">
      <c r="A11" s="56" t="s">
        <v>36</v>
      </c>
    </row>
    <row r="12" spans="1:1" ht="15" x14ac:dyDescent="0.2">
      <c r="A12" s="56"/>
    </row>
    <row r="13" spans="1:1" ht="15" x14ac:dyDescent="0.2">
      <c r="A13" s="54" t="s">
        <v>37</v>
      </c>
    </row>
    <row r="14" spans="1:1" ht="15" x14ac:dyDescent="0.2">
      <c r="A14" s="56"/>
    </row>
    <row r="15" spans="1:1" ht="15" x14ac:dyDescent="0.2">
      <c r="A15" s="56" t="s">
        <v>38</v>
      </c>
    </row>
    <row r="16" spans="1:1" ht="15" x14ac:dyDescent="0.2">
      <c r="A16" s="57" t="s">
        <v>39</v>
      </c>
    </row>
    <row r="17" spans="1:1" ht="15" x14ac:dyDescent="0.2">
      <c r="A17" s="57" t="s">
        <v>40</v>
      </c>
    </row>
    <row r="18" spans="1:1" ht="15" x14ac:dyDescent="0.2">
      <c r="A18" s="55" t="s">
        <v>41</v>
      </c>
    </row>
    <row r="19" spans="1:1" ht="15" x14ac:dyDescent="0.2">
      <c r="A19" s="55" t="s">
        <v>42</v>
      </c>
    </row>
    <row r="20" spans="1:1" ht="15" x14ac:dyDescent="0.2">
      <c r="A20" s="55" t="s">
        <v>43</v>
      </c>
    </row>
    <row r="21" spans="1:1" ht="15" x14ac:dyDescent="0.2">
      <c r="A21" s="55" t="s">
        <v>44</v>
      </c>
    </row>
    <row r="22" spans="1:1" ht="15" x14ac:dyDescent="0.2">
      <c r="A22" s="55" t="s">
        <v>45</v>
      </c>
    </row>
    <row r="23" spans="1:1" ht="15" x14ac:dyDescent="0.2">
      <c r="A23" s="54"/>
    </row>
    <row r="24" spans="1:1" ht="15" x14ac:dyDescent="0.2">
      <c r="A24" s="54" t="s">
        <v>46</v>
      </c>
    </row>
    <row r="25" spans="1:1" ht="15" x14ac:dyDescent="0.2">
      <c r="A25" s="54"/>
    </row>
    <row r="26" spans="1:1" ht="15" x14ac:dyDescent="0.2">
      <c r="A26" s="54" t="s">
        <v>51</v>
      </c>
    </row>
    <row r="27" spans="1:1" ht="15" x14ac:dyDescent="0.2">
      <c r="A27" s="54"/>
    </row>
    <row r="28" spans="1:1" ht="15" x14ac:dyDescent="0.2">
      <c r="A28" s="54" t="s">
        <v>47</v>
      </c>
    </row>
    <row r="29" spans="1:1" ht="15" x14ac:dyDescent="0.2">
      <c r="A29" s="54"/>
    </row>
    <row r="30" spans="1:1" x14ac:dyDescent="0.2">
      <c r="A30"/>
    </row>
    <row r="31" spans="1:1" ht="15" x14ac:dyDescent="0.2">
      <c r="A31" s="54"/>
    </row>
    <row r="32" spans="1:1" ht="15" x14ac:dyDescent="0.2">
      <c r="A32" s="54"/>
    </row>
    <row r="33" spans="1:1" ht="15" x14ac:dyDescent="0.2">
      <c r="A33" s="54"/>
    </row>
    <row r="34" spans="1:1" ht="15" x14ac:dyDescent="0.2">
      <c r="A34" s="54"/>
    </row>
    <row r="35" spans="1:1" ht="15" x14ac:dyDescent="0.2">
      <c r="A35" s="54"/>
    </row>
    <row r="36" spans="1:1" ht="15" x14ac:dyDescent="0.2">
      <c r="A36" s="54"/>
    </row>
    <row r="37" spans="1:1" x14ac:dyDescent="0.2">
      <c r="A37" s="58" t="s">
        <v>48</v>
      </c>
    </row>
    <row r="38" spans="1:1" ht="15" x14ac:dyDescent="0.2">
      <c r="A38" s="54"/>
    </row>
    <row r="39" spans="1:1" ht="15" x14ac:dyDescent="0.2">
      <c r="A39" s="54" t="s">
        <v>49</v>
      </c>
    </row>
    <row r="40" spans="1:1" ht="15" x14ac:dyDescent="0.2">
      <c r="A40" s="54"/>
    </row>
    <row r="41" spans="1:1" ht="15" x14ac:dyDescent="0.2">
      <c r="A41" s="54" t="s">
        <v>50</v>
      </c>
    </row>
    <row r="42" spans="1:1" ht="15" x14ac:dyDescent="0.2">
      <c r="A42" s="54"/>
    </row>
  </sheetData>
  <hyperlinks>
    <hyperlink ref="A37" r:id="rId1" display="http://ec.europa.eu/research/participants/data/ref/h2020/other/legal/templ/tmpl_time-records_en.pdf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"/>
  <dimension ref="F15"/>
  <sheetViews>
    <sheetView workbookViewId="0">
      <selection activeCell="F18" sqref="F18"/>
    </sheetView>
  </sheetViews>
  <sheetFormatPr defaultColWidth="9.140625" defaultRowHeight="12.75" x14ac:dyDescent="0.2"/>
  <sheetData>
    <row r="15" spans="6:6" x14ac:dyDescent="0.2">
      <c r="F15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v>2023</v>
      </c>
      <c r="I4" s="118"/>
      <c r="J4" s="119"/>
      <c r="K4" s="119"/>
      <c r="L4" s="1" t="str">
        <f>TEXT(B11,"mmmm")</f>
        <v>februar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NETWORKDAYS(B11,AC11,AI3:AI14)</f>
        <v>20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44958</v>
      </c>
      <c r="C11" s="33">
        <f>B11+1</f>
        <v>44959</v>
      </c>
      <c r="D11" s="33">
        <f t="shared" ref="D11:AC11" si="0">C11+1</f>
        <v>44960</v>
      </c>
      <c r="E11" s="33">
        <f t="shared" si="0"/>
        <v>44961</v>
      </c>
      <c r="F11" s="33">
        <f t="shared" si="0"/>
        <v>44962</v>
      </c>
      <c r="G11" s="33">
        <f t="shared" si="0"/>
        <v>44963</v>
      </c>
      <c r="H11" s="33">
        <f t="shared" si="0"/>
        <v>44964</v>
      </c>
      <c r="I11" s="33">
        <f t="shared" si="0"/>
        <v>44965</v>
      </c>
      <c r="J11" s="33">
        <f t="shared" si="0"/>
        <v>44966</v>
      </c>
      <c r="K11" s="33">
        <f t="shared" si="0"/>
        <v>44967</v>
      </c>
      <c r="L11" s="33">
        <f t="shared" si="0"/>
        <v>44968</v>
      </c>
      <c r="M11" s="33">
        <f t="shared" si="0"/>
        <v>44969</v>
      </c>
      <c r="N11" s="33">
        <f>M11+1</f>
        <v>44970</v>
      </c>
      <c r="O11" s="33">
        <f t="shared" si="0"/>
        <v>44971</v>
      </c>
      <c r="P11" s="33">
        <f t="shared" si="0"/>
        <v>44972</v>
      </c>
      <c r="Q11" s="33">
        <f t="shared" si="0"/>
        <v>44973</v>
      </c>
      <c r="R11" s="33">
        <f t="shared" si="0"/>
        <v>44974</v>
      </c>
      <c r="S11" s="33">
        <f t="shared" si="0"/>
        <v>44975</v>
      </c>
      <c r="T11" s="33">
        <f t="shared" si="0"/>
        <v>44976</v>
      </c>
      <c r="U11" s="33">
        <f t="shared" si="0"/>
        <v>44977</v>
      </c>
      <c r="V11" s="33">
        <f t="shared" si="0"/>
        <v>44978</v>
      </c>
      <c r="W11" s="33">
        <f t="shared" si="0"/>
        <v>44979</v>
      </c>
      <c r="X11" s="33">
        <f t="shared" si="0"/>
        <v>44980</v>
      </c>
      <c r="Y11" s="33">
        <f t="shared" si="0"/>
        <v>44981</v>
      </c>
      <c r="Z11" s="33">
        <f t="shared" si="0"/>
        <v>44982</v>
      </c>
      <c r="AA11" s="33">
        <f t="shared" si="0"/>
        <v>44983</v>
      </c>
      <c r="AB11" s="33">
        <f t="shared" si="0"/>
        <v>44984</v>
      </c>
      <c r="AC11" s="33">
        <f t="shared" si="0"/>
        <v>44985</v>
      </c>
      <c r="AD11" s="33"/>
      <c r="AE11" s="33"/>
      <c r="AF11" s="33"/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ons</v>
      </c>
      <c r="C12" s="34" t="str">
        <f t="shared" ref="C12:AC12" si="1">TEXT(C11,"ddd")</f>
        <v>tor</v>
      </c>
      <c r="D12" s="34" t="str">
        <f t="shared" si="1"/>
        <v>fre</v>
      </c>
      <c r="E12" s="34" t="str">
        <f t="shared" si="1"/>
        <v>lør</v>
      </c>
      <c r="F12" s="34" t="str">
        <f t="shared" si="1"/>
        <v>søn</v>
      </c>
      <c r="G12" s="34" t="str">
        <f t="shared" si="1"/>
        <v>man</v>
      </c>
      <c r="H12" s="34" t="str">
        <f t="shared" si="1"/>
        <v>tir</v>
      </c>
      <c r="I12" s="34" t="str">
        <f t="shared" si="1"/>
        <v>ons</v>
      </c>
      <c r="J12" s="34" t="str">
        <f t="shared" si="1"/>
        <v>tor</v>
      </c>
      <c r="K12" s="34" t="str">
        <f t="shared" si="1"/>
        <v>fre</v>
      </c>
      <c r="L12" s="34" t="str">
        <f t="shared" si="1"/>
        <v>lør</v>
      </c>
      <c r="M12" s="34" t="str">
        <f t="shared" si="1"/>
        <v>søn</v>
      </c>
      <c r="N12" s="34" t="str">
        <f t="shared" si="1"/>
        <v>man</v>
      </c>
      <c r="O12" s="34" t="str">
        <f t="shared" si="1"/>
        <v>tir</v>
      </c>
      <c r="P12" s="34" t="str">
        <f t="shared" si="1"/>
        <v>ons</v>
      </c>
      <c r="Q12" s="34" t="str">
        <f t="shared" si="1"/>
        <v>tor</v>
      </c>
      <c r="R12" s="34" t="str">
        <f t="shared" si="1"/>
        <v>fre</v>
      </c>
      <c r="S12" s="34" t="str">
        <f t="shared" si="1"/>
        <v>lør</v>
      </c>
      <c r="T12" s="34" t="str">
        <f t="shared" si="1"/>
        <v>søn</v>
      </c>
      <c r="U12" s="34" t="str">
        <f t="shared" si="1"/>
        <v>man</v>
      </c>
      <c r="V12" s="34" t="str">
        <f t="shared" si="1"/>
        <v>tir</v>
      </c>
      <c r="W12" s="34" t="str">
        <f t="shared" si="1"/>
        <v>ons</v>
      </c>
      <c r="X12" s="34" t="str">
        <f t="shared" si="1"/>
        <v>tor</v>
      </c>
      <c r="Y12" s="34" t="str">
        <f t="shared" si="1"/>
        <v>fre</v>
      </c>
      <c r="Z12" s="34" t="str">
        <f t="shared" si="1"/>
        <v>lør</v>
      </c>
      <c r="AA12" s="34" t="str">
        <f t="shared" si="1"/>
        <v>søn</v>
      </c>
      <c r="AB12" s="34" t="str">
        <f t="shared" si="1"/>
        <v>man</v>
      </c>
      <c r="AC12" s="34" t="str">
        <f t="shared" si="1"/>
        <v>tir</v>
      </c>
      <c r="AD12" s="34"/>
      <c r="AE12" s="34"/>
      <c r="AF12" s="34"/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2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2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2"/>
        <v>0</v>
      </c>
    </row>
    <row r="17" spans="1:34" ht="12.95" customHeight="1" x14ac:dyDescent="0.2">
      <c r="A17" s="31" t="s">
        <v>91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2"/>
        <v>0</v>
      </c>
    </row>
    <row r="18" spans="1:34" ht="12.95" customHeight="1" x14ac:dyDescent="0.2">
      <c r="A18" s="31" t="s">
        <v>92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2"/>
        <v>0</v>
      </c>
    </row>
    <row r="19" spans="1:34" ht="12.95" customHeight="1" x14ac:dyDescent="0.2">
      <c r="A19" s="31" t="s">
        <v>93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2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2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2"/>
        <v>0</v>
      </c>
    </row>
    <row r="22" spans="1:34" ht="12.75" customHeight="1" x14ac:dyDescent="0.2">
      <c r="A22" s="28" t="s">
        <v>17</v>
      </c>
      <c r="B22" s="35">
        <f t="shared" ref="B22:AE22" si="3">SUM(B14:B21)</f>
        <v>0</v>
      </c>
      <c r="C22" s="35">
        <f t="shared" si="3"/>
        <v>0</v>
      </c>
      <c r="D22" s="35">
        <f t="shared" si="3"/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  <c r="P22" s="35">
        <f t="shared" si="3"/>
        <v>0</v>
      </c>
      <c r="Q22" s="35">
        <f t="shared" si="3"/>
        <v>0</v>
      </c>
      <c r="R22" s="35">
        <f t="shared" si="3"/>
        <v>0</v>
      </c>
      <c r="S22" s="35">
        <f t="shared" si="3"/>
        <v>0</v>
      </c>
      <c r="T22" s="35">
        <f t="shared" si="3"/>
        <v>0</v>
      </c>
      <c r="U22" s="35">
        <f t="shared" si="3"/>
        <v>0</v>
      </c>
      <c r="V22" s="35">
        <f t="shared" si="3"/>
        <v>0</v>
      </c>
      <c r="W22" s="35">
        <f t="shared" si="3"/>
        <v>0</v>
      </c>
      <c r="X22" s="35">
        <f t="shared" si="3"/>
        <v>0</v>
      </c>
      <c r="Y22" s="35">
        <f t="shared" si="3"/>
        <v>0</v>
      </c>
      <c r="Z22" s="35">
        <f t="shared" si="3"/>
        <v>0</v>
      </c>
      <c r="AA22" s="35">
        <f t="shared" si="3"/>
        <v>0</v>
      </c>
      <c r="AB22" s="35">
        <f t="shared" si="3"/>
        <v>0</v>
      </c>
      <c r="AC22" s="35">
        <f t="shared" si="3"/>
        <v>0</v>
      </c>
      <c r="AD22" s="35">
        <f t="shared" si="3"/>
        <v>0</v>
      </c>
      <c r="AE22" s="35">
        <f t="shared" si="3"/>
        <v>0</v>
      </c>
      <c r="AF22" s="35">
        <f>SUM(AF14:AF21)</f>
        <v>0</v>
      </c>
      <c r="AG22" s="35">
        <f t="shared" si="2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4">SUM(B24:B26)</f>
        <v>0</v>
      </c>
      <c r="C27" s="35">
        <f t="shared" si="4"/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  <c r="AD27" s="35">
        <f t="shared" si="4"/>
        <v>0</v>
      </c>
      <c r="AE27" s="35">
        <f t="shared" si="4"/>
        <v>0</v>
      </c>
      <c r="AF27" s="35">
        <f t="shared" si="4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5">C22+C27</f>
        <v>0</v>
      </c>
      <c r="D28" s="39">
        <f t="shared" si="5"/>
        <v>0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39">
        <f t="shared" si="5"/>
        <v>0</v>
      </c>
      <c r="S28" s="39">
        <f t="shared" si="5"/>
        <v>0</v>
      </c>
      <c r="T28" s="39">
        <f t="shared" si="5"/>
        <v>0</v>
      </c>
      <c r="U28" s="39">
        <f t="shared" si="5"/>
        <v>0</v>
      </c>
      <c r="V28" s="39">
        <f t="shared" si="5"/>
        <v>0</v>
      </c>
      <c r="W28" s="39">
        <f t="shared" si="5"/>
        <v>0</v>
      </c>
      <c r="X28" s="39">
        <f t="shared" si="5"/>
        <v>0</v>
      </c>
      <c r="Y28" s="39">
        <f t="shared" si="5"/>
        <v>0</v>
      </c>
      <c r="Z28" s="39">
        <f t="shared" si="5"/>
        <v>0</v>
      </c>
      <c r="AA28" s="39">
        <f t="shared" si="5"/>
        <v>0</v>
      </c>
      <c r="AB28" s="39">
        <f t="shared" si="5"/>
        <v>0</v>
      </c>
      <c r="AC28" s="39">
        <f t="shared" si="5"/>
        <v>0</v>
      </c>
      <c r="AD28" s="39">
        <f t="shared" si="5"/>
        <v>0</v>
      </c>
      <c r="AE28" s="39">
        <f t="shared" si="5"/>
        <v>0</v>
      </c>
      <c r="AF28" s="39">
        <f t="shared" si="5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3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60">
        <f>'1'!AG33+'2'!AG33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'1'!AG34+'2'!AG34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G32:M32"/>
    <mergeCell ref="G33:M33"/>
    <mergeCell ref="A30:B30"/>
    <mergeCell ref="C30:AF30"/>
    <mergeCell ref="A7:C7"/>
    <mergeCell ref="D7:AA7"/>
    <mergeCell ref="A8:C8"/>
    <mergeCell ref="D8:AA8"/>
    <mergeCell ref="B5:K5"/>
    <mergeCell ref="H4:I4"/>
    <mergeCell ref="B2:V2"/>
    <mergeCell ref="J4:K4"/>
    <mergeCell ref="A6:C6"/>
    <mergeCell ref="D6:J6"/>
    <mergeCell ref="K6:S6"/>
    <mergeCell ref="T6:AA6"/>
  </mergeCells>
  <phoneticPr fontId="4" type="noConversion"/>
  <conditionalFormatting sqref="B12:AF12">
    <cfRule type="containsText" dxfId="383" priority="99" operator="containsText" text="lø">
      <formula>NOT(ISERROR(SEARCH("lø",B12)))</formula>
    </cfRule>
    <cfRule type="containsText" dxfId="382" priority="100" operator="containsText" text="sø">
      <formula>NOT(ISERROR(SEARCH("sø",B12)))</formula>
    </cfRule>
  </conditionalFormatting>
  <conditionalFormatting sqref="B14:AF21">
    <cfRule type="expression" dxfId="381" priority="92">
      <formula>B$12="sø"</formula>
    </cfRule>
    <cfRule type="expression" dxfId="380" priority="93">
      <formula>B$12="lø"</formula>
    </cfRule>
  </conditionalFormatting>
  <conditionalFormatting sqref="I14">
    <cfRule type="expression" dxfId="379" priority="90">
      <formula>$H$12="sø"</formula>
    </cfRule>
    <cfRule type="expression" dxfId="378" priority="91">
      <formula>$H$12="lø"</formula>
    </cfRule>
  </conditionalFormatting>
  <conditionalFormatting sqref="J14">
    <cfRule type="expression" dxfId="377" priority="86">
      <formula>J$12="sø"</formula>
    </cfRule>
    <cfRule type="expression" dxfId="376" priority="87">
      <formula>J$12="lø"</formula>
    </cfRule>
  </conditionalFormatting>
  <conditionalFormatting sqref="B24:AF24">
    <cfRule type="expression" dxfId="375" priority="42">
      <formula>B$12="sø"</formula>
    </cfRule>
    <cfRule type="expression" dxfId="374" priority="43">
      <formula>B$12="lø"</formula>
    </cfRule>
  </conditionalFormatting>
  <conditionalFormatting sqref="I24">
    <cfRule type="expression" dxfId="373" priority="40">
      <formula>$H$12="sø"</formula>
    </cfRule>
    <cfRule type="expression" dxfId="372" priority="41">
      <formula>$H$12="lø"</formula>
    </cfRule>
  </conditionalFormatting>
  <conditionalFormatting sqref="J24">
    <cfRule type="expression" dxfId="371" priority="38">
      <formula>J$12="sø"</formula>
    </cfRule>
    <cfRule type="expression" dxfId="370" priority="39">
      <formula>J$12="lø"</formula>
    </cfRule>
  </conditionalFormatting>
  <conditionalFormatting sqref="B25:AF25">
    <cfRule type="expression" dxfId="369" priority="36">
      <formula>B$12="sø"</formula>
    </cfRule>
    <cfRule type="expression" dxfId="368" priority="37">
      <formula>B$12="lø"</formula>
    </cfRule>
  </conditionalFormatting>
  <conditionalFormatting sqref="I25">
    <cfRule type="expression" dxfId="367" priority="34">
      <formula>$H$12="sø"</formula>
    </cfRule>
    <cfRule type="expression" dxfId="366" priority="35">
      <formula>$H$12="lø"</formula>
    </cfRule>
  </conditionalFormatting>
  <conditionalFormatting sqref="J25">
    <cfRule type="expression" dxfId="365" priority="32">
      <formula>J$12="sø"</formula>
    </cfRule>
    <cfRule type="expression" dxfId="364" priority="33">
      <formula>J$12="lø"</formula>
    </cfRule>
  </conditionalFormatting>
  <conditionalFormatting sqref="B26:AF26">
    <cfRule type="expression" dxfId="363" priority="30">
      <formula>B$12="sø"</formula>
    </cfRule>
    <cfRule type="expression" dxfId="362" priority="31">
      <formula>B$12="lø"</formula>
    </cfRule>
  </conditionalFormatting>
  <conditionalFormatting sqref="I26">
    <cfRule type="expression" dxfId="361" priority="28">
      <formula>$H$12="sø"</formula>
    </cfRule>
    <cfRule type="expression" dxfId="360" priority="29">
      <formula>$H$12="lø"</formula>
    </cfRule>
  </conditionalFormatting>
  <conditionalFormatting sqref="J26">
    <cfRule type="expression" dxfId="359" priority="26">
      <formula>J$12="sø"</formula>
    </cfRule>
    <cfRule type="expression" dxfId="358" priority="27">
      <formula>J$12="lø"</formula>
    </cfRule>
  </conditionalFormatting>
  <conditionalFormatting sqref="B28:AF29">
    <cfRule type="cellIs" dxfId="357" priority="2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mars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NETWORKDAYS(B11,AF11,AI3:AI14)</f>
        <v>23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44986</v>
      </c>
      <c r="C11" s="33">
        <f>B11+1</f>
        <v>44987</v>
      </c>
      <c r="D11" s="33">
        <f t="shared" ref="D11:AF11" si="0">C11+1</f>
        <v>44988</v>
      </c>
      <c r="E11" s="33">
        <f t="shared" si="0"/>
        <v>44989</v>
      </c>
      <c r="F11" s="33">
        <f t="shared" si="0"/>
        <v>44990</v>
      </c>
      <c r="G11" s="33">
        <f t="shared" si="0"/>
        <v>44991</v>
      </c>
      <c r="H11" s="33">
        <f t="shared" si="0"/>
        <v>44992</v>
      </c>
      <c r="I11" s="33">
        <f t="shared" si="0"/>
        <v>44993</v>
      </c>
      <c r="J11" s="33">
        <f t="shared" si="0"/>
        <v>44994</v>
      </c>
      <c r="K11" s="33">
        <f t="shared" si="0"/>
        <v>44995</v>
      </c>
      <c r="L11" s="33">
        <f t="shared" si="0"/>
        <v>44996</v>
      </c>
      <c r="M11" s="33">
        <f t="shared" si="0"/>
        <v>44997</v>
      </c>
      <c r="N11" s="33">
        <f>M11+1</f>
        <v>44998</v>
      </c>
      <c r="O11" s="33">
        <f t="shared" si="0"/>
        <v>44999</v>
      </c>
      <c r="P11" s="33">
        <f t="shared" si="0"/>
        <v>45000</v>
      </c>
      <c r="Q11" s="33">
        <f t="shared" si="0"/>
        <v>45001</v>
      </c>
      <c r="R11" s="33">
        <f t="shared" si="0"/>
        <v>45002</v>
      </c>
      <c r="S11" s="33">
        <f t="shared" si="0"/>
        <v>45003</v>
      </c>
      <c r="T11" s="33">
        <f t="shared" si="0"/>
        <v>45004</v>
      </c>
      <c r="U11" s="33">
        <f t="shared" si="0"/>
        <v>45005</v>
      </c>
      <c r="V11" s="33">
        <f t="shared" si="0"/>
        <v>45006</v>
      </c>
      <c r="W11" s="33">
        <f t="shared" si="0"/>
        <v>45007</v>
      </c>
      <c r="X11" s="33">
        <f t="shared" si="0"/>
        <v>45008</v>
      </c>
      <c r="Y11" s="33">
        <f t="shared" si="0"/>
        <v>45009</v>
      </c>
      <c r="Z11" s="33">
        <f t="shared" si="0"/>
        <v>45010</v>
      </c>
      <c r="AA11" s="33">
        <f t="shared" si="0"/>
        <v>45011</v>
      </c>
      <c r="AB11" s="33">
        <f t="shared" si="0"/>
        <v>45012</v>
      </c>
      <c r="AC11" s="33">
        <f t="shared" si="0"/>
        <v>45013</v>
      </c>
      <c r="AD11" s="33">
        <f t="shared" si="0"/>
        <v>45014</v>
      </c>
      <c r="AE11" s="33">
        <f t="shared" si="0"/>
        <v>45015</v>
      </c>
      <c r="AF11" s="33">
        <f t="shared" si="0"/>
        <v>45016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ons</v>
      </c>
      <c r="C12" s="34" t="str">
        <f t="shared" ref="C12:AF12" si="1">TEXT(C11,"ddd")</f>
        <v>tor</v>
      </c>
      <c r="D12" s="34" t="str">
        <f t="shared" si="1"/>
        <v>fre</v>
      </c>
      <c r="E12" s="34" t="str">
        <f t="shared" si="1"/>
        <v>lør</v>
      </c>
      <c r="F12" s="34" t="str">
        <f t="shared" si="1"/>
        <v>søn</v>
      </c>
      <c r="G12" s="34" t="str">
        <f t="shared" si="1"/>
        <v>man</v>
      </c>
      <c r="H12" s="34" t="str">
        <f t="shared" si="1"/>
        <v>tir</v>
      </c>
      <c r="I12" s="34" t="str">
        <f t="shared" si="1"/>
        <v>ons</v>
      </c>
      <c r="J12" s="34" t="str">
        <f t="shared" si="1"/>
        <v>tor</v>
      </c>
      <c r="K12" s="34" t="str">
        <f t="shared" si="1"/>
        <v>fre</v>
      </c>
      <c r="L12" s="34" t="str">
        <f t="shared" si="1"/>
        <v>lør</v>
      </c>
      <c r="M12" s="34" t="str">
        <f t="shared" si="1"/>
        <v>søn</v>
      </c>
      <c r="N12" s="34" t="str">
        <f t="shared" si="1"/>
        <v>man</v>
      </c>
      <c r="O12" s="34" t="str">
        <f t="shared" si="1"/>
        <v>tir</v>
      </c>
      <c r="P12" s="34" t="str">
        <f t="shared" si="1"/>
        <v>ons</v>
      </c>
      <c r="Q12" s="34" t="str">
        <f t="shared" si="1"/>
        <v>tor</v>
      </c>
      <c r="R12" s="34" t="str">
        <f t="shared" si="1"/>
        <v>fre</v>
      </c>
      <c r="S12" s="34" t="str">
        <f t="shared" si="1"/>
        <v>lør</v>
      </c>
      <c r="T12" s="34" t="str">
        <f t="shared" si="1"/>
        <v>søn</v>
      </c>
      <c r="U12" s="34" t="str">
        <f t="shared" si="1"/>
        <v>man</v>
      </c>
      <c r="V12" s="34" t="str">
        <f t="shared" si="1"/>
        <v>tir</v>
      </c>
      <c r="W12" s="34" t="str">
        <f t="shared" si="1"/>
        <v>ons</v>
      </c>
      <c r="X12" s="34" t="str">
        <f t="shared" si="1"/>
        <v>tor</v>
      </c>
      <c r="Y12" s="34" t="str">
        <f t="shared" si="1"/>
        <v>fre</v>
      </c>
      <c r="Z12" s="34" t="str">
        <f t="shared" si="1"/>
        <v>lør</v>
      </c>
      <c r="AA12" s="34" t="str">
        <f t="shared" si="1"/>
        <v>søn</v>
      </c>
      <c r="AB12" s="34" t="str">
        <f t="shared" si="1"/>
        <v>man</v>
      </c>
      <c r="AC12" s="34" t="str">
        <f t="shared" si="1"/>
        <v>tir</v>
      </c>
      <c r="AD12" s="34" t="str">
        <f t="shared" si="1"/>
        <v>ons</v>
      </c>
      <c r="AE12" s="34" t="str">
        <f t="shared" si="1"/>
        <v>tor</v>
      </c>
      <c r="AF12" s="34" t="str">
        <f t="shared" si="1"/>
        <v>fre</v>
      </c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2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2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2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2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2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2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2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2"/>
        <v>0</v>
      </c>
    </row>
    <row r="22" spans="1:34" ht="12.75" customHeight="1" x14ac:dyDescent="0.2">
      <c r="A22" s="28" t="s">
        <v>17</v>
      </c>
      <c r="B22" s="35">
        <f t="shared" ref="B22:AE22" si="3">SUM(B14:B21)</f>
        <v>0</v>
      </c>
      <c r="C22" s="35">
        <f t="shared" si="3"/>
        <v>0</v>
      </c>
      <c r="D22" s="35">
        <f t="shared" si="3"/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  <c r="P22" s="35">
        <f t="shared" si="3"/>
        <v>0</v>
      </c>
      <c r="Q22" s="35">
        <f t="shared" si="3"/>
        <v>0</v>
      </c>
      <c r="R22" s="35">
        <f t="shared" si="3"/>
        <v>0</v>
      </c>
      <c r="S22" s="35">
        <f t="shared" si="3"/>
        <v>0</v>
      </c>
      <c r="T22" s="35">
        <f t="shared" si="3"/>
        <v>0</v>
      </c>
      <c r="U22" s="35">
        <f t="shared" si="3"/>
        <v>0</v>
      </c>
      <c r="V22" s="35">
        <f t="shared" si="3"/>
        <v>0</v>
      </c>
      <c r="W22" s="35">
        <f t="shared" si="3"/>
        <v>0</v>
      </c>
      <c r="X22" s="35">
        <f t="shared" si="3"/>
        <v>0</v>
      </c>
      <c r="Y22" s="35">
        <f t="shared" si="3"/>
        <v>0</v>
      </c>
      <c r="Z22" s="35">
        <f t="shared" si="3"/>
        <v>0</v>
      </c>
      <c r="AA22" s="35">
        <f t="shared" si="3"/>
        <v>0</v>
      </c>
      <c r="AB22" s="35">
        <f t="shared" si="3"/>
        <v>0</v>
      </c>
      <c r="AC22" s="35">
        <f t="shared" si="3"/>
        <v>0</v>
      </c>
      <c r="AD22" s="35">
        <f t="shared" si="3"/>
        <v>0</v>
      </c>
      <c r="AE22" s="35">
        <f t="shared" si="3"/>
        <v>0</v>
      </c>
      <c r="AF22" s="35">
        <f>SUM(AF14:AF21)</f>
        <v>0</v>
      </c>
      <c r="AG22" s="35">
        <f t="shared" si="2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4">SUM(B24:B26)</f>
        <v>0</v>
      </c>
      <c r="C27" s="35">
        <f t="shared" si="4"/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  <c r="AD27" s="35">
        <f t="shared" si="4"/>
        <v>0</v>
      </c>
      <c r="AE27" s="35">
        <f t="shared" si="4"/>
        <v>0</v>
      </c>
      <c r="AF27" s="35">
        <f t="shared" si="4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5">C22+C27</f>
        <v>0</v>
      </c>
      <c r="D28" s="39">
        <f t="shared" si="5"/>
        <v>0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39">
        <f t="shared" si="5"/>
        <v>0</v>
      </c>
      <c r="S28" s="39">
        <f t="shared" si="5"/>
        <v>0</v>
      </c>
      <c r="T28" s="39">
        <f t="shared" si="5"/>
        <v>0</v>
      </c>
      <c r="U28" s="39">
        <f t="shared" si="5"/>
        <v>0</v>
      </c>
      <c r="V28" s="39">
        <f t="shared" si="5"/>
        <v>0</v>
      </c>
      <c r="W28" s="39">
        <f t="shared" si="5"/>
        <v>0</v>
      </c>
      <c r="X28" s="39">
        <f t="shared" si="5"/>
        <v>0</v>
      </c>
      <c r="Y28" s="39">
        <f t="shared" si="5"/>
        <v>0</v>
      </c>
      <c r="Z28" s="39">
        <f t="shared" si="5"/>
        <v>0</v>
      </c>
      <c r="AA28" s="39">
        <f t="shared" si="5"/>
        <v>0</v>
      </c>
      <c r="AB28" s="39">
        <f t="shared" si="5"/>
        <v>0</v>
      </c>
      <c r="AC28" s="39">
        <f t="shared" si="5"/>
        <v>0</v>
      </c>
      <c r="AD28" s="39">
        <f t="shared" si="5"/>
        <v>0</v>
      </c>
      <c r="AE28" s="39">
        <f t="shared" si="5"/>
        <v>0</v>
      </c>
      <c r="AF28" s="39">
        <f t="shared" si="5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'2'!AH33+'3'!AG33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'2'!AH34+'3'!AG34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B2:V2"/>
    <mergeCell ref="H4:I4"/>
    <mergeCell ref="J4:K4"/>
    <mergeCell ref="B5:K5"/>
    <mergeCell ref="A6:C6"/>
    <mergeCell ref="D6:J6"/>
    <mergeCell ref="K6:S6"/>
    <mergeCell ref="T6:AA6"/>
    <mergeCell ref="A30:B30"/>
    <mergeCell ref="C30:AF30"/>
    <mergeCell ref="G32:M32"/>
    <mergeCell ref="G33:M33"/>
    <mergeCell ref="A7:C7"/>
    <mergeCell ref="D7:AA7"/>
    <mergeCell ref="A8:C8"/>
    <mergeCell ref="D8:AA8"/>
  </mergeCells>
  <conditionalFormatting sqref="B12:AF12">
    <cfRule type="containsText" dxfId="356" priority="32" operator="containsText" text="lø">
      <formula>NOT(ISERROR(SEARCH("lø",B12)))</formula>
    </cfRule>
    <cfRule type="containsText" dxfId="355" priority="33" operator="containsText" text="sø">
      <formula>NOT(ISERROR(SEARCH("sø",B12)))</formula>
    </cfRule>
  </conditionalFormatting>
  <conditionalFormatting sqref="B14:AB21 AD14:AF21">
    <cfRule type="expression" dxfId="354" priority="30">
      <formula>B$12="sø"</formula>
    </cfRule>
    <cfRule type="expression" dxfId="353" priority="31">
      <formula>B$12="lø"</formula>
    </cfRule>
  </conditionalFormatting>
  <conditionalFormatting sqref="I14">
    <cfRule type="expression" dxfId="352" priority="28">
      <formula>$H$12="sø"</formula>
    </cfRule>
    <cfRule type="expression" dxfId="351" priority="29">
      <formula>$H$12="lø"</formula>
    </cfRule>
  </conditionalFormatting>
  <conditionalFormatting sqref="J14">
    <cfRule type="expression" dxfId="350" priority="26">
      <formula>J$12="sø"</formula>
    </cfRule>
    <cfRule type="expression" dxfId="349" priority="27">
      <formula>J$12="lø"</formula>
    </cfRule>
  </conditionalFormatting>
  <conditionalFormatting sqref="B24:X24 AA24:AB24 AD24:AF24">
    <cfRule type="expression" dxfId="348" priority="24">
      <formula>B$12="sø"</formula>
    </cfRule>
    <cfRule type="expression" dxfId="347" priority="25">
      <formula>B$12="lø"</formula>
    </cfRule>
  </conditionalFormatting>
  <conditionalFormatting sqref="I24">
    <cfRule type="expression" dxfId="346" priority="22">
      <formula>$H$12="sø"</formula>
    </cfRule>
    <cfRule type="expression" dxfId="345" priority="23">
      <formula>$H$12="lø"</formula>
    </cfRule>
  </conditionalFormatting>
  <conditionalFormatting sqref="J24">
    <cfRule type="expression" dxfId="344" priority="20">
      <formula>J$12="sø"</formula>
    </cfRule>
    <cfRule type="expression" dxfId="343" priority="21">
      <formula>J$12="lø"</formula>
    </cfRule>
  </conditionalFormatting>
  <conditionalFormatting sqref="B25:X25 AA25:AB25 AD25:AF25">
    <cfRule type="expression" dxfId="342" priority="18">
      <formula>B$12="sø"</formula>
    </cfRule>
    <cfRule type="expression" dxfId="341" priority="19">
      <formula>B$12="lø"</formula>
    </cfRule>
  </conditionalFormatting>
  <conditionalFormatting sqref="I25">
    <cfRule type="expression" dxfId="340" priority="16">
      <formula>$H$12="sø"</formula>
    </cfRule>
    <cfRule type="expression" dxfId="339" priority="17">
      <formula>$H$12="lø"</formula>
    </cfRule>
  </conditionalFormatting>
  <conditionalFormatting sqref="J25">
    <cfRule type="expression" dxfId="338" priority="14">
      <formula>J$12="sø"</formula>
    </cfRule>
    <cfRule type="expression" dxfId="337" priority="15">
      <formula>J$12="lø"</formula>
    </cfRule>
  </conditionalFormatting>
  <conditionalFormatting sqref="B26:X26 AA26:AB26 AD26:AF26">
    <cfRule type="expression" dxfId="336" priority="12">
      <formula>B$12="sø"</formula>
    </cfRule>
    <cfRule type="expression" dxfId="335" priority="13">
      <formula>B$12="lø"</formula>
    </cfRule>
  </conditionalFormatting>
  <conditionalFormatting sqref="I26">
    <cfRule type="expression" dxfId="334" priority="10">
      <formula>$H$12="sø"</formula>
    </cfRule>
    <cfRule type="expression" dxfId="333" priority="11">
      <formula>$H$12="lø"</formula>
    </cfRule>
  </conditionalFormatting>
  <conditionalFormatting sqref="J26">
    <cfRule type="expression" dxfId="332" priority="8">
      <formula>J$12="sø"</formula>
    </cfRule>
    <cfRule type="expression" dxfId="331" priority="9">
      <formula>J$12="lø"</formula>
    </cfRule>
  </conditionalFormatting>
  <conditionalFormatting sqref="B28:AF29">
    <cfRule type="cellIs" dxfId="330" priority="7" operator="greaterThan">
      <formula>24</formula>
    </cfRule>
  </conditionalFormatting>
  <conditionalFormatting sqref="Y24:Z26">
    <cfRule type="expression" dxfId="329" priority="5">
      <formula>Y$12="sø"</formula>
    </cfRule>
    <cfRule type="expression" dxfId="328" priority="6">
      <formula>Y$12="lø"</formula>
    </cfRule>
  </conditionalFormatting>
  <conditionalFormatting sqref="AC14:AC21">
    <cfRule type="expression" dxfId="327" priority="3">
      <formula>AC$12="sø"</formula>
    </cfRule>
    <cfRule type="expression" dxfId="326" priority="4">
      <formula>AC$12="lø"</formula>
    </cfRule>
  </conditionalFormatting>
  <conditionalFormatting sqref="AC24:AC26">
    <cfRule type="expression" dxfId="325" priority="1">
      <formula>AC$12="sø"</formula>
    </cfRule>
    <cfRule type="expression" dxfId="324" priority="2">
      <formula>AC$12="lø"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AI41"/>
  <sheetViews>
    <sheetView showGridLines="0" zoomScale="85" zoomScaleNormal="85" workbookViewId="0">
      <selection activeCell="S37" sqref="S37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april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NETWORKDAYS(B11,AE11,AI3:AI14)</f>
        <v>20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45017</v>
      </c>
      <c r="C11" s="33">
        <f>B11+1</f>
        <v>45018</v>
      </c>
      <c r="D11" s="33">
        <f t="shared" ref="D11:AE11" si="0">C11+1</f>
        <v>45019</v>
      </c>
      <c r="E11" s="33">
        <f t="shared" si="0"/>
        <v>45020</v>
      </c>
      <c r="F11" s="33">
        <f t="shared" si="0"/>
        <v>45021</v>
      </c>
      <c r="G11" s="33">
        <f t="shared" si="0"/>
        <v>45022</v>
      </c>
      <c r="H11" s="33">
        <f t="shared" si="0"/>
        <v>45023</v>
      </c>
      <c r="I11" s="33">
        <f t="shared" si="0"/>
        <v>45024</v>
      </c>
      <c r="J11" s="33">
        <f t="shared" si="0"/>
        <v>45025</v>
      </c>
      <c r="K11" s="33">
        <f t="shared" si="0"/>
        <v>45026</v>
      </c>
      <c r="L11" s="33">
        <f t="shared" si="0"/>
        <v>45027</v>
      </c>
      <c r="M11" s="33">
        <f t="shared" si="0"/>
        <v>45028</v>
      </c>
      <c r="N11" s="33">
        <f>M11+1</f>
        <v>45029</v>
      </c>
      <c r="O11" s="33">
        <f t="shared" si="0"/>
        <v>45030</v>
      </c>
      <c r="P11" s="33">
        <f t="shared" si="0"/>
        <v>45031</v>
      </c>
      <c r="Q11" s="33">
        <f t="shared" si="0"/>
        <v>45032</v>
      </c>
      <c r="R11" s="33">
        <f t="shared" si="0"/>
        <v>45033</v>
      </c>
      <c r="S11" s="33">
        <f t="shared" si="0"/>
        <v>45034</v>
      </c>
      <c r="T11" s="33">
        <f t="shared" si="0"/>
        <v>45035</v>
      </c>
      <c r="U11" s="33">
        <f t="shared" si="0"/>
        <v>45036</v>
      </c>
      <c r="V11" s="33">
        <f t="shared" si="0"/>
        <v>45037</v>
      </c>
      <c r="W11" s="33">
        <f t="shared" si="0"/>
        <v>45038</v>
      </c>
      <c r="X11" s="33">
        <f t="shared" si="0"/>
        <v>45039</v>
      </c>
      <c r="Y11" s="33">
        <f t="shared" si="0"/>
        <v>45040</v>
      </c>
      <c r="Z11" s="33">
        <f t="shared" si="0"/>
        <v>45041</v>
      </c>
      <c r="AA11" s="33">
        <f t="shared" si="0"/>
        <v>45042</v>
      </c>
      <c r="AB11" s="33">
        <f t="shared" si="0"/>
        <v>45043</v>
      </c>
      <c r="AC11" s="33">
        <f t="shared" si="0"/>
        <v>45044</v>
      </c>
      <c r="AD11" s="33">
        <f t="shared" si="0"/>
        <v>45045</v>
      </c>
      <c r="AE11" s="33">
        <f t="shared" si="0"/>
        <v>45046</v>
      </c>
      <c r="AF11" s="33"/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lør</v>
      </c>
      <c r="C12" s="34" t="str">
        <f t="shared" ref="C12:AE12" si="1">TEXT(C11,"ddd")</f>
        <v>søn</v>
      </c>
      <c r="D12" s="34" t="str">
        <f t="shared" si="1"/>
        <v>man</v>
      </c>
      <c r="E12" s="34" t="str">
        <f t="shared" si="1"/>
        <v>tir</v>
      </c>
      <c r="F12" s="34" t="str">
        <f t="shared" si="1"/>
        <v>ons</v>
      </c>
      <c r="G12" s="34" t="str">
        <f t="shared" si="1"/>
        <v>tor</v>
      </c>
      <c r="H12" s="34" t="str">
        <f t="shared" si="1"/>
        <v>fre</v>
      </c>
      <c r="I12" s="34" t="str">
        <f t="shared" si="1"/>
        <v>lør</v>
      </c>
      <c r="J12" s="34" t="str">
        <f t="shared" si="1"/>
        <v>søn</v>
      </c>
      <c r="K12" s="34" t="str">
        <f t="shared" si="1"/>
        <v>man</v>
      </c>
      <c r="L12" s="34" t="str">
        <f t="shared" si="1"/>
        <v>tir</v>
      </c>
      <c r="M12" s="34" t="str">
        <f t="shared" si="1"/>
        <v>ons</v>
      </c>
      <c r="N12" s="34" t="str">
        <f t="shared" si="1"/>
        <v>tor</v>
      </c>
      <c r="O12" s="34" t="str">
        <f t="shared" si="1"/>
        <v>fre</v>
      </c>
      <c r="P12" s="34" t="str">
        <f t="shared" si="1"/>
        <v>lør</v>
      </c>
      <c r="Q12" s="34" t="str">
        <f t="shared" si="1"/>
        <v>søn</v>
      </c>
      <c r="R12" s="34" t="str">
        <f t="shared" si="1"/>
        <v>man</v>
      </c>
      <c r="S12" s="34" t="str">
        <f t="shared" si="1"/>
        <v>tir</v>
      </c>
      <c r="T12" s="34" t="str">
        <f t="shared" si="1"/>
        <v>ons</v>
      </c>
      <c r="U12" s="34" t="str">
        <f t="shared" si="1"/>
        <v>tor</v>
      </c>
      <c r="V12" s="34" t="str">
        <f t="shared" si="1"/>
        <v>fre</v>
      </c>
      <c r="W12" s="34" t="str">
        <f t="shared" si="1"/>
        <v>lør</v>
      </c>
      <c r="X12" s="34" t="str">
        <f t="shared" si="1"/>
        <v>søn</v>
      </c>
      <c r="Y12" s="34" t="str">
        <f t="shared" si="1"/>
        <v>man</v>
      </c>
      <c r="Z12" s="34" t="str">
        <f t="shared" si="1"/>
        <v>tir</v>
      </c>
      <c r="AA12" s="34" t="str">
        <f t="shared" si="1"/>
        <v>ons</v>
      </c>
      <c r="AB12" s="34" t="str">
        <f t="shared" si="1"/>
        <v>tor</v>
      </c>
      <c r="AC12" s="34" t="str">
        <f t="shared" si="1"/>
        <v>fre</v>
      </c>
      <c r="AD12" s="34" t="str">
        <f t="shared" si="1"/>
        <v>lør</v>
      </c>
      <c r="AE12" s="34" t="str">
        <f t="shared" si="1"/>
        <v>søn</v>
      </c>
      <c r="AF12" s="34"/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61"/>
      <c r="H14" s="61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2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2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61"/>
      <c r="H16" s="61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2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61"/>
      <c r="H17" s="61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2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61"/>
      <c r="H18" s="61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2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61"/>
      <c r="H19" s="61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2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61"/>
      <c r="H20" s="61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2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61"/>
      <c r="H21" s="61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2"/>
        <v>0</v>
      </c>
    </row>
    <row r="22" spans="1:34" ht="12.75" customHeight="1" x14ac:dyDescent="0.2">
      <c r="A22" s="28" t="s">
        <v>17</v>
      </c>
      <c r="B22" s="35">
        <f t="shared" ref="B22:AE22" si="3">SUM(B14:B21)</f>
        <v>0</v>
      </c>
      <c r="C22" s="35">
        <f t="shared" si="3"/>
        <v>0</v>
      </c>
      <c r="D22" s="35">
        <f t="shared" si="3"/>
        <v>0</v>
      </c>
      <c r="E22" s="35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  <c r="P22" s="35">
        <f t="shared" si="3"/>
        <v>0</v>
      </c>
      <c r="Q22" s="35">
        <f t="shared" si="3"/>
        <v>0</v>
      </c>
      <c r="R22" s="35">
        <f t="shared" si="3"/>
        <v>0</v>
      </c>
      <c r="S22" s="35">
        <f t="shared" si="3"/>
        <v>0</v>
      </c>
      <c r="T22" s="35">
        <f t="shared" si="3"/>
        <v>0</v>
      </c>
      <c r="U22" s="35">
        <f t="shared" si="3"/>
        <v>0</v>
      </c>
      <c r="V22" s="35">
        <f t="shared" si="3"/>
        <v>0</v>
      </c>
      <c r="W22" s="35">
        <f t="shared" si="3"/>
        <v>0</v>
      </c>
      <c r="X22" s="35">
        <f t="shared" si="3"/>
        <v>0</v>
      </c>
      <c r="Y22" s="35">
        <f t="shared" si="3"/>
        <v>0</v>
      </c>
      <c r="Z22" s="35">
        <f t="shared" si="3"/>
        <v>0</v>
      </c>
      <c r="AA22" s="35">
        <f t="shared" si="3"/>
        <v>0</v>
      </c>
      <c r="AB22" s="35">
        <f t="shared" si="3"/>
        <v>0</v>
      </c>
      <c r="AC22" s="35">
        <f t="shared" si="3"/>
        <v>0</v>
      </c>
      <c r="AD22" s="35">
        <f t="shared" si="3"/>
        <v>0</v>
      </c>
      <c r="AE22" s="35">
        <f t="shared" si="3"/>
        <v>0</v>
      </c>
      <c r="AF22" s="35">
        <f>SUM(AF14:AF21)</f>
        <v>0</v>
      </c>
      <c r="AG22" s="35">
        <f t="shared" si="2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61"/>
      <c r="H24" s="61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61"/>
      <c r="H25" s="61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61"/>
      <c r="H26" s="61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4">SUM(B24:B26)</f>
        <v>0</v>
      </c>
      <c r="C27" s="35">
        <f t="shared" si="4"/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  <c r="AD27" s="35">
        <f t="shared" si="4"/>
        <v>0</v>
      </c>
      <c r="AE27" s="35">
        <f t="shared" si="4"/>
        <v>0</v>
      </c>
      <c r="AF27" s="35">
        <f t="shared" si="4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5">C22+C27</f>
        <v>0</v>
      </c>
      <c r="D28" s="39">
        <f t="shared" si="5"/>
        <v>0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39">
        <f t="shared" si="5"/>
        <v>0</v>
      </c>
      <c r="S28" s="39">
        <f t="shared" si="5"/>
        <v>0</v>
      </c>
      <c r="T28" s="39">
        <f t="shared" si="5"/>
        <v>0</v>
      </c>
      <c r="U28" s="39">
        <f t="shared" si="5"/>
        <v>0</v>
      </c>
      <c r="V28" s="39">
        <f t="shared" si="5"/>
        <v>0</v>
      </c>
      <c r="W28" s="39">
        <f t="shared" si="5"/>
        <v>0</v>
      </c>
      <c r="X28" s="39">
        <f t="shared" si="5"/>
        <v>0</v>
      </c>
      <c r="Y28" s="39">
        <f t="shared" si="5"/>
        <v>0</v>
      </c>
      <c r="Z28" s="39">
        <f t="shared" si="5"/>
        <v>0</v>
      </c>
      <c r="AA28" s="39">
        <f t="shared" si="5"/>
        <v>0</v>
      </c>
      <c r="AB28" s="39">
        <f t="shared" si="5"/>
        <v>0</v>
      </c>
      <c r="AC28" s="39">
        <f t="shared" si="5"/>
        <v>0</v>
      </c>
      <c r="AD28" s="39">
        <f t="shared" si="5"/>
        <v>0</v>
      </c>
      <c r="AE28" s="39">
        <f t="shared" si="5"/>
        <v>0</v>
      </c>
      <c r="AF28" s="39">
        <f t="shared" si="5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'3'!AH33+'4'!AG33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'3'!AH34+'4'!AG34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B2:V2"/>
    <mergeCell ref="H4:I4"/>
    <mergeCell ref="J4:K4"/>
    <mergeCell ref="B5:K5"/>
    <mergeCell ref="A6:C6"/>
    <mergeCell ref="D6:J6"/>
    <mergeCell ref="K6:S6"/>
    <mergeCell ref="T6:AA6"/>
    <mergeCell ref="A30:B30"/>
    <mergeCell ref="C30:AF30"/>
    <mergeCell ref="G32:M32"/>
    <mergeCell ref="G33:M33"/>
    <mergeCell ref="A7:C7"/>
    <mergeCell ref="D7:AA7"/>
    <mergeCell ref="A8:C8"/>
    <mergeCell ref="D8:AA8"/>
  </mergeCells>
  <conditionalFormatting sqref="B12:AF12">
    <cfRule type="containsText" dxfId="323" priority="78" operator="containsText" text="lø">
      <formula>NOT(ISERROR(SEARCH("lø",B12)))</formula>
    </cfRule>
    <cfRule type="containsText" dxfId="322" priority="79" operator="containsText" text="sø">
      <formula>NOT(ISERROR(SEARCH("sø",B12)))</formula>
    </cfRule>
  </conditionalFormatting>
  <conditionalFormatting sqref="U14:V21 X14:AF21 R14:R21 D14:E21 I14:I21">
    <cfRule type="expression" dxfId="321" priority="76">
      <formula>D$12="sø"</formula>
    </cfRule>
    <cfRule type="expression" dxfId="320" priority="77">
      <formula>D$12="lø"</formula>
    </cfRule>
  </conditionalFormatting>
  <conditionalFormatting sqref="I14">
    <cfRule type="expression" dxfId="319" priority="74">
      <formula>$H$12="sø"</formula>
    </cfRule>
    <cfRule type="expression" dxfId="318" priority="75">
      <formula>$H$12="lø"</formula>
    </cfRule>
  </conditionalFormatting>
  <conditionalFormatting sqref="X24:AF24 I24:R24 B24:F26">
    <cfRule type="expression" dxfId="317" priority="70">
      <formula>B$12="sø"</formula>
    </cfRule>
    <cfRule type="expression" dxfId="316" priority="71">
      <formula>B$12="lø"</formula>
    </cfRule>
  </conditionalFormatting>
  <conditionalFormatting sqref="I24">
    <cfRule type="expression" dxfId="315" priority="68">
      <formula>$H$12="sø"</formula>
    </cfRule>
    <cfRule type="expression" dxfId="314" priority="69">
      <formula>$H$12="lø"</formula>
    </cfRule>
  </conditionalFormatting>
  <conditionalFormatting sqref="J24">
    <cfRule type="expression" dxfId="313" priority="66">
      <formula>J$12="sø"</formula>
    </cfRule>
    <cfRule type="expression" dxfId="312" priority="67">
      <formula>J$12="lø"</formula>
    </cfRule>
  </conditionalFormatting>
  <conditionalFormatting sqref="D25:E25 X25:AF25 I25:R25">
    <cfRule type="expression" dxfId="311" priority="64">
      <formula>D$12="sø"</formula>
    </cfRule>
    <cfRule type="expression" dxfId="310" priority="65">
      <formula>D$12="lø"</formula>
    </cfRule>
  </conditionalFormatting>
  <conditionalFormatting sqref="I25">
    <cfRule type="expression" dxfId="309" priority="62">
      <formula>$H$12="sø"</formula>
    </cfRule>
    <cfRule type="expression" dxfId="308" priority="63">
      <formula>$H$12="lø"</formula>
    </cfRule>
  </conditionalFormatting>
  <conditionalFormatting sqref="J25">
    <cfRule type="expression" dxfId="307" priority="60">
      <formula>J$12="sø"</formula>
    </cfRule>
    <cfRule type="expression" dxfId="306" priority="61">
      <formula>J$12="lø"</formula>
    </cfRule>
  </conditionalFormatting>
  <conditionalFormatting sqref="D26:E26 X26:AF26 I26:R26">
    <cfRule type="expression" dxfId="305" priority="58">
      <formula>D$12="sø"</formula>
    </cfRule>
    <cfRule type="expression" dxfId="304" priority="59">
      <formula>D$12="lø"</formula>
    </cfRule>
  </conditionalFormatting>
  <conditionalFormatting sqref="I26">
    <cfRule type="expression" dxfId="303" priority="56">
      <formula>$H$12="sø"</formula>
    </cfRule>
    <cfRule type="expression" dxfId="302" priority="57">
      <formula>$H$12="lø"</formula>
    </cfRule>
  </conditionalFormatting>
  <conditionalFormatting sqref="J26">
    <cfRule type="expression" dxfId="301" priority="54">
      <formula>J$12="sø"</formula>
    </cfRule>
    <cfRule type="expression" dxfId="300" priority="55">
      <formula>J$12="lø"</formula>
    </cfRule>
  </conditionalFormatting>
  <conditionalFormatting sqref="B28:AF29">
    <cfRule type="cellIs" dxfId="299" priority="53" operator="greaterThan">
      <formula>24</formula>
    </cfRule>
  </conditionalFormatting>
  <conditionalFormatting sqref="T14:T21">
    <cfRule type="expression" dxfId="298" priority="39">
      <formula>T$12="sø"</formula>
    </cfRule>
    <cfRule type="expression" dxfId="297" priority="40">
      <formula>T$12="lø"</formula>
    </cfRule>
  </conditionalFormatting>
  <conditionalFormatting sqref="W14:W20">
    <cfRule type="expression" dxfId="296" priority="37">
      <formula>W$12="sø"</formula>
    </cfRule>
    <cfRule type="expression" dxfId="295" priority="38">
      <formula>W$12="lø"</formula>
    </cfRule>
  </conditionalFormatting>
  <conditionalFormatting sqref="W21">
    <cfRule type="expression" dxfId="294" priority="31">
      <formula>W$12="sø"</formula>
    </cfRule>
    <cfRule type="expression" dxfId="293" priority="32">
      <formula>W$12="lø"</formula>
    </cfRule>
  </conditionalFormatting>
  <conditionalFormatting sqref="J14:N21">
    <cfRule type="expression" dxfId="292" priority="29">
      <formula>J$12="sø"</formula>
    </cfRule>
    <cfRule type="expression" dxfId="291" priority="30">
      <formula>J$12="lø"</formula>
    </cfRule>
  </conditionalFormatting>
  <conditionalFormatting sqref="S24:W26">
    <cfRule type="expression" dxfId="290" priority="27">
      <formula>S$12="sø"</formula>
    </cfRule>
    <cfRule type="expression" dxfId="289" priority="28">
      <formula>S$12="lø"</formula>
    </cfRule>
  </conditionalFormatting>
  <conditionalFormatting sqref="B24:C26">
    <cfRule type="expression" dxfId="284" priority="21">
      <formula>B$12="sø"</formula>
    </cfRule>
    <cfRule type="expression" dxfId="283" priority="22">
      <formula>B$12="lø"</formula>
    </cfRule>
  </conditionalFormatting>
  <conditionalFormatting sqref="F24:F26">
    <cfRule type="expression" dxfId="282" priority="15">
      <formula>F$12="sø"</formula>
    </cfRule>
    <cfRule type="expression" dxfId="281" priority="16">
      <formula>F$12="lø"</formula>
    </cfRule>
  </conditionalFormatting>
  <conditionalFormatting sqref="F14:F21">
    <cfRule type="expression" dxfId="280" priority="13">
      <formula>F$12="sø"</formula>
    </cfRule>
    <cfRule type="expression" dxfId="279" priority="14">
      <formula>F$12="lø"</formula>
    </cfRule>
  </conditionalFormatting>
  <conditionalFormatting sqref="B14:C21">
    <cfRule type="expression" dxfId="11" priority="9">
      <formula>B$12="sø"</formula>
    </cfRule>
    <cfRule type="expression" dxfId="10" priority="10">
      <formula>B$12="lø"</formula>
    </cfRule>
  </conditionalFormatting>
  <conditionalFormatting sqref="O14:Q21">
    <cfRule type="expression" dxfId="7" priority="7">
      <formula>O$12="sø"</formula>
    </cfRule>
    <cfRule type="expression" dxfId="6" priority="8">
      <formula>O$12="lø"</formula>
    </cfRule>
  </conditionalFormatting>
  <conditionalFormatting sqref="G14:H21">
    <cfRule type="expression" dxfId="5" priority="5">
      <formula>G$12="sø"</formula>
    </cfRule>
    <cfRule type="expression" dxfId="4" priority="6">
      <formula>G$12="lø"</formula>
    </cfRule>
  </conditionalFormatting>
  <conditionalFormatting sqref="G24:H26">
    <cfRule type="expression" dxfId="3" priority="3">
      <formula>G$12="sø"</formula>
    </cfRule>
    <cfRule type="expression" dxfId="2" priority="4">
      <formula>G$12="lø"</formula>
    </cfRule>
  </conditionalFormatting>
  <conditionalFormatting sqref="S14:S21">
    <cfRule type="expression" dxfId="1" priority="1">
      <formula>S$12="sø"</formula>
    </cfRule>
    <cfRule type="expression" dxfId="0" priority="2">
      <formula>S$12="lø"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I41"/>
  <sheetViews>
    <sheetView showGridLines="0" tabSelected="1" zoomScale="85" zoomScaleNormal="85" workbookViewId="0">
      <selection activeCell="AD24" sqref="AD24:AD26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mai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NETWORKDAYS(B11,AF11,AI3:AI14)</f>
        <v>23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45047</v>
      </c>
      <c r="C11" s="33">
        <f>B11+1</f>
        <v>45048</v>
      </c>
      <c r="D11" s="33">
        <f t="shared" ref="D11:AC11" si="0">C11+1</f>
        <v>45049</v>
      </c>
      <c r="E11" s="33">
        <f t="shared" si="0"/>
        <v>45050</v>
      </c>
      <c r="F11" s="33">
        <f t="shared" si="0"/>
        <v>45051</v>
      </c>
      <c r="G11" s="33">
        <f t="shared" si="0"/>
        <v>45052</v>
      </c>
      <c r="H11" s="33">
        <f t="shared" si="0"/>
        <v>45053</v>
      </c>
      <c r="I11" s="33">
        <f t="shared" si="0"/>
        <v>45054</v>
      </c>
      <c r="J11" s="33">
        <f t="shared" si="0"/>
        <v>45055</v>
      </c>
      <c r="K11" s="33">
        <f t="shared" si="0"/>
        <v>45056</v>
      </c>
      <c r="L11" s="33">
        <f t="shared" si="0"/>
        <v>45057</v>
      </c>
      <c r="M11" s="33">
        <f t="shared" si="0"/>
        <v>45058</v>
      </c>
      <c r="N11" s="33">
        <f>M11+1</f>
        <v>45059</v>
      </c>
      <c r="O11" s="33">
        <f t="shared" si="0"/>
        <v>45060</v>
      </c>
      <c r="P11" s="33">
        <f t="shared" si="0"/>
        <v>45061</v>
      </c>
      <c r="Q11" s="33">
        <f t="shared" si="0"/>
        <v>45062</v>
      </c>
      <c r="R11" s="33">
        <f t="shared" si="0"/>
        <v>45063</v>
      </c>
      <c r="S11" s="33">
        <f t="shared" si="0"/>
        <v>45064</v>
      </c>
      <c r="T11" s="33">
        <f t="shared" si="0"/>
        <v>45065</v>
      </c>
      <c r="U11" s="33">
        <f t="shared" si="0"/>
        <v>45066</v>
      </c>
      <c r="V11" s="33">
        <f t="shared" si="0"/>
        <v>45067</v>
      </c>
      <c r="W11" s="33">
        <f t="shared" si="0"/>
        <v>45068</v>
      </c>
      <c r="X11" s="33">
        <f t="shared" si="0"/>
        <v>45069</v>
      </c>
      <c r="Y11" s="33">
        <f t="shared" si="0"/>
        <v>45070</v>
      </c>
      <c r="Z11" s="33">
        <f t="shared" si="0"/>
        <v>45071</v>
      </c>
      <c r="AA11" s="33">
        <f t="shared" si="0"/>
        <v>45072</v>
      </c>
      <c r="AB11" s="33">
        <f t="shared" si="0"/>
        <v>45073</v>
      </c>
      <c r="AC11" s="33">
        <f t="shared" si="0"/>
        <v>45074</v>
      </c>
      <c r="AD11" s="33">
        <f t="shared" ref="AD11" si="1">AC11+1</f>
        <v>45075</v>
      </c>
      <c r="AE11" s="33">
        <f t="shared" ref="AE11" si="2">AD11+1</f>
        <v>45076</v>
      </c>
      <c r="AF11" s="33">
        <f t="shared" ref="AF11" si="3">AE11+1</f>
        <v>45077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man</v>
      </c>
      <c r="C12" s="34" t="str">
        <f t="shared" ref="C12:AC12" si="4">TEXT(C11,"ddd")</f>
        <v>tir</v>
      </c>
      <c r="D12" s="34" t="str">
        <f t="shared" si="4"/>
        <v>ons</v>
      </c>
      <c r="E12" s="34" t="str">
        <f t="shared" si="4"/>
        <v>tor</v>
      </c>
      <c r="F12" s="34" t="str">
        <f t="shared" si="4"/>
        <v>fre</v>
      </c>
      <c r="G12" s="34" t="str">
        <f t="shared" si="4"/>
        <v>lør</v>
      </c>
      <c r="H12" s="34" t="str">
        <f t="shared" si="4"/>
        <v>søn</v>
      </c>
      <c r="I12" s="34" t="str">
        <f t="shared" si="4"/>
        <v>man</v>
      </c>
      <c r="J12" s="34" t="str">
        <f t="shared" si="4"/>
        <v>tir</v>
      </c>
      <c r="K12" s="34" t="str">
        <f t="shared" si="4"/>
        <v>ons</v>
      </c>
      <c r="L12" s="34" t="str">
        <f t="shared" si="4"/>
        <v>tor</v>
      </c>
      <c r="M12" s="34" t="str">
        <f t="shared" si="4"/>
        <v>fre</v>
      </c>
      <c r="N12" s="34" t="str">
        <f t="shared" si="4"/>
        <v>lør</v>
      </c>
      <c r="O12" s="34" t="str">
        <f t="shared" si="4"/>
        <v>søn</v>
      </c>
      <c r="P12" s="34" t="str">
        <f t="shared" si="4"/>
        <v>man</v>
      </c>
      <c r="Q12" s="34" t="str">
        <f t="shared" si="4"/>
        <v>tir</v>
      </c>
      <c r="R12" s="34" t="str">
        <f t="shared" si="4"/>
        <v>ons</v>
      </c>
      <c r="S12" s="34" t="str">
        <f t="shared" si="4"/>
        <v>tor</v>
      </c>
      <c r="T12" s="34" t="str">
        <f t="shared" si="4"/>
        <v>fre</v>
      </c>
      <c r="U12" s="34" t="str">
        <f t="shared" si="4"/>
        <v>lør</v>
      </c>
      <c r="V12" s="34" t="str">
        <f t="shared" si="4"/>
        <v>søn</v>
      </c>
      <c r="W12" s="34" t="str">
        <f t="shared" si="4"/>
        <v>man</v>
      </c>
      <c r="X12" s="34" t="str">
        <f t="shared" si="4"/>
        <v>tir</v>
      </c>
      <c r="Y12" s="34" t="str">
        <f t="shared" si="4"/>
        <v>ons</v>
      </c>
      <c r="Z12" s="34" t="str">
        <f t="shared" si="4"/>
        <v>tor</v>
      </c>
      <c r="AA12" s="34" t="str">
        <f t="shared" si="4"/>
        <v>fre</v>
      </c>
      <c r="AB12" s="34" t="str">
        <f t="shared" si="4"/>
        <v>lør</v>
      </c>
      <c r="AC12" s="34" t="str">
        <f t="shared" si="4"/>
        <v>søn</v>
      </c>
      <c r="AD12" s="34" t="str">
        <f t="shared" ref="AD12:AF12" si="5">TEXT(AD11,"ddd")</f>
        <v>man</v>
      </c>
      <c r="AE12" s="34" t="str">
        <f t="shared" si="5"/>
        <v>tir</v>
      </c>
      <c r="AF12" s="34" t="str">
        <f t="shared" si="5"/>
        <v>ons</v>
      </c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6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1"/>
      <c r="S14" s="61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1"/>
      <c r="AE14" s="27"/>
      <c r="AF14" s="27"/>
      <c r="AG14" s="35">
        <f t="shared" ref="AG14:AG22" si="6">SUM(B14:AF14)</f>
        <v>0</v>
      </c>
      <c r="AI14" s="23"/>
    </row>
    <row r="15" spans="1:35" ht="12.95" customHeight="1" x14ac:dyDescent="0.2">
      <c r="A15" s="31" t="s">
        <v>19</v>
      </c>
      <c r="B15" s="6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1"/>
      <c r="S15" s="61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1"/>
      <c r="AE15" s="27"/>
      <c r="AF15" s="27"/>
      <c r="AG15" s="35">
        <f t="shared" si="6"/>
        <v>0</v>
      </c>
      <c r="AI15" s="19"/>
    </row>
    <row r="16" spans="1:35" ht="12.95" customHeight="1" x14ac:dyDescent="0.2">
      <c r="A16" s="31" t="s">
        <v>20</v>
      </c>
      <c r="B16" s="6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/>
      <c r="S16" s="61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1"/>
      <c r="AE16" s="27"/>
      <c r="AF16" s="27"/>
      <c r="AG16" s="35">
        <f t="shared" si="6"/>
        <v>0</v>
      </c>
    </row>
    <row r="17" spans="1:34" ht="12.95" customHeight="1" x14ac:dyDescent="0.2">
      <c r="A17" s="31"/>
      <c r="B17" s="6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61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1"/>
      <c r="AE17" s="27"/>
      <c r="AF17" s="27"/>
      <c r="AG17" s="35">
        <f t="shared" si="6"/>
        <v>0</v>
      </c>
    </row>
    <row r="18" spans="1:34" ht="12.95" customHeight="1" x14ac:dyDescent="0.2">
      <c r="A18" s="31"/>
      <c r="B18" s="6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1"/>
      <c r="S18" s="61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1"/>
      <c r="AE18" s="27"/>
      <c r="AF18" s="27"/>
      <c r="AG18" s="35">
        <f t="shared" si="6"/>
        <v>0</v>
      </c>
    </row>
    <row r="19" spans="1:34" ht="12.95" customHeight="1" x14ac:dyDescent="0.2">
      <c r="A19" s="31"/>
      <c r="B19" s="6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1"/>
      <c r="S19" s="61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1"/>
      <c r="AE19" s="27"/>
      <c r="AF19" s="27"/>
      <c r="AG19" s="35">
        <f t="shared" si="6"/>
        <v>0</v>
      </c>
    </row>
    <row r="20" spans="1:34" ht="12.95" customHeight="1" x14ac:dyDescent="0.2">
      <c r="A20" s="31"/>
      <c r="B20" s="6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1"/>
      <c r="S20" s="61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1"/>
      <c r="AE20" s="27"/>
      <c r="AF20" s="27"/>
      <c r="AG20" s="35">
        <f t="shared" si="6"/>
        <v>0</v>
      </c>
    </row>
    <row r="21" spans="1:34" ht="12.95" customHeight="1" x14ac:dyDescent="0.2">
      <c r="A21" s="31"/>
      <c r="B21" s="6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1"/>
      <c r="S21" s="61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1"/>
      <c r="AE21" s="27"/>
      <c r="AF21" s="27"/>
      <c r="AG21" s="35">
        <f t="shared" si="6"/>
        <v>0</v>
      </c>
    </row>
    <row r="22" spans="1:34" ht="12.75" customHeight="1" x14ac:dyDescent="0.2">
      <c r="A22" s="28" t="s">
        <v>17</v>
      </c>
      <c r="B22" s="35">
        <f t="shared" ref="B22:AE22" si="7">SUM(B14:B21)</f>
        <v>0</v>
      </c>
      <c r="C22" s="35">
        <f t="shared" si="7"/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>SUM(AF14:AF21)</f>
        <v>0</v>
      </c>
      <c r="AG22" s="35">
        <f t="shared" si="6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6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61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1"/>
      <c r="AE24" s="27"/>
      <c r="AF24" s="27"/>
      <c r="AG24" s="35">
        <f>SUM(B24:AF24)</f>
        <v>0</v>
      </c>
    </row>
    <row r="25" spans="1:34" x14ac:dyDescent="0.2">
      <c r="A25" s="26" t="s">
        <v>3</v>
      </c>
      <c r="B25" s="6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1"/>
      <c r="S25" s="61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1"/>
      <c r="AE25" s="27"/>
      <c r="AF25" s="27"/>
      <c r="AG25" s="35">
        <f>SUM(B25:AF25)</f>
        <v>0</v>
      </c>
    </row>
    <row r="26" spans="1:34" x14ac:dyDescent="0.2">
      <c r="A26" s="26" t="s">
        <v>4</v>
      </c>
      <c r="B26" s="6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61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1"/>
      <c r="AE26" s="27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8">SUM(B24:B26)</f>
        <v>0</v>
      </c>
      <c r="C27" s="35">
        <f t="shared" si="8"/>
        <v>0</v>
      </c>
      <c r="D27" s="35">
        <f t="shared" si="8"/>
        <v>0</v>
      </c>
      <c r="E27" s="35">
        <f t="shared" si="8"/>
        <v>0</v>
      </c>
      <c r="F27" s="35">
        <f t="shared" si="8"/>
        <v>0</v>
      </c>
      <c r="G27" s="35">
        <f t="shared" si="8"/>
        <v>0</v>
      </c>
      <c r="H27" s="35">
        <f t="shared" si="8"/>
        <v>0</v>
      </c>
      <c r="I27" s="35">
        <f t="shared" si="8"/>
        <v>0</v>
      </c>
      <c r="J27" s="35">
        <f t="shared" si="8"/>
        <v>0</v>
      </c>
      <c r="K27" s="35">
        <f t="shared" si="8"/>
        <v>0</v>
      </c>
      <c r="L27" s="35">
        <f t="shared" si="8"/>
        <v>0</v>
      </c>
      <c r="M27" s="35">
        <f t="shared" si="8"/>
        <v>0</v>
      </c>
      <c r="N27" s="35">
        <f t="shared" si="8"/>
        <v>0</v>
      </c>
      <c r="O27" s="35">
        <f t="shared" si="8"/>
        <v>0</v>
      </c>
      <c r="P27" s="35">
        <f t="shared" si="8"/>
        <v>0</v>
      </c>
      <c r="Q27" s="35">
        <f t="shared" si="8"/>
        <v>0</v>
      </c>
      <c r="R27" s="35">
        <f t="shared" si="8"/>
        <v>0</v>
      </c>
      <c r="S27" s="35">
        <f t="shared" si="8"/>
        <v>0</v>
      </c>
      <c r="T27" s="35">
        <f t="shared" si="8"/>
        <v>0</v>
      </c>
      <c r="U27" s="35">
        <f t="shared" si="8"/>
        <v>0</v>
      </c>
      <c r="V27" s="35">
        <f t="shared" si="8"/>
        <v>0</v>
      </c>
      <c r="W27" s="35">
        <f t="shared" si="8"/>
        <v>0</v>
      </c>
      <c r="X27" s="35">
        <f t="shared" si="8"/>
        <v>0</v>
      </c>
      <c r="Y27" s="35">
        <f t="shared" si="8"/>
        <v>0</v>
      </c>
      <c r="Z27" s="35">
        <f t="shared" si="8"/>
        <v>0</v>
      </c>
      <c r="AA27" s="35">
        <f t="shared" si="8"/>
        <v>0</v>
      </c>
      <c r="AB27" s="35">
        <f t="shared" si="8"/>
        <v>0</v>
      </c>
      <c r="AC27" s="35">
        <f t="shared" si="8"/>
        <v>0</v>
      </c>
      <c r="AD27" s="35">
        <f t="shared" si="8"/>
        <v>0</v>
      </c>
      <c r="AE27" s="35">
        <f t="shared" si="8"/>
        <v>0</v>
      </c>
      <c r="AF27" s="35">
        <f t="shared" si="8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9">C22+C27</f>
        <v>0</v>
      </c>
      <c r="D28" s="39">
        <f t="shared" si="9"/>
        <v>0</v>
      </c>
      <c r="E28" s="39">
        <f t="shared" si="9"/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39">
        <f t="shared" si="9"/>
        <v>0</v>
      </c>
      <c r="P28" s="39">
        <f t="shared" si="9"/>
        <v>0</v>
      </c>
      <c r="Q28" s="39">
        <f t="shared" si="9"/>
        <v>0</v>
      </c>
      <c r="R28" s="39">
        <f t="shared" si="9"/>
        <v>0</v>
      </c>
      <c r="S28" s="39">
        <f t="shared" si="9"/>
        <v>0</v>
      </c>
      <c r="T28" s="39">
        <f t="shared" si="9"/>
        <v>0</v>
      </c>
      <c r="U28" s="39">
        <f t="shared" si="9"/>
        <v>0</v>
      </c>
      <c r="V28" s="39">
        <f t="shared" si="9"/>
        <v>0</v>
      </c>
      <c r="W28" s="39">
        <f t="shared" si="9"/>
        <v>0</v>
      </c>
      <c r="X28" s="39">
        <f t="shared" si="9"/>
        <v>0</v>
      </c>
      <c r="Y28" s="39">
        <f t="shared" si="9"/>
        <v>0</v>
      </c>
      <c r="Z28" s="39">
        <f t="shared" si="9"/>
        <v>0</v>
      </c>
      <c r="AA28" s="39">
        <f t="shared" si="9"/>
        <v>0</v>
      </c>
      <c r="AB28" s="39">
        <f t="shared" si="9"/>
        <v>0</v>
      </c>
      <c r="AC28" s="39">
        <f t="shared" si="9"/>
        <v>0</v>
      </c>
      <c r="AD28" s="39">
        <f t="shared" si="9"/>
        <v>0</v>
      </c>
      <c r="AE28" s="39">
        <f t="shared" si="9"/>
        <v>0</v>
      </c>
      <c r="AF28" s="39">
        <f t="shared" si="9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'4'!AH33+'5'!AG33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'4'!AH34+'5'!AG34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276" priority="70" operator="containsText" text="lø">
      <formula>NOT(ISERROR(SEARCH("lø",B12)))</formula>
    </cfRule>
    <cfRule type="containsText" dxfId="275" priority="71" operator="containsText" text="sø">
      <formula>NOT(ISERROR(SEARCH("sø",B12)))</formula>
    </cfRule>
  </conditionalFormatting>
  <conditionalFormatting sqref="AF14:AF21 C14:M21 O14:Z21 AB14:AD21">
    <cfRule type="expression" dxfId="274" priority="68">
      <formula>C$12="sø"</formula>
    </cfRule>
    <cfRule type="expression" dxfId="273" priority="69">
      <formula>C$12="lø"</formula>
    </cfRule>
  </conditionalFormatting>
  <conditionalFormatting sqref="I14">
    <cfRule type="expression" dxfId="272" priority="66">
      <formula>$H$12="sø"</formula>
    </cfRule>
    <cfRule type="expression" dxfId="271" priority="67">
      <formula>$H$12="lø"</formula>
    </cfRule>
  </conditionalFormatting>
  <conditionalFormatting sqref="J14">
    <cfRule type="expression" dxfId="270" priority="64">
      <formula>J$12="sø"</formula>
    </cfRule>
    <cfRule type="expression" dxfId="269" priority="65">
      <formula>J$12="lø"</formula>
    </cfRule>
  </conditionalFormatting>
  <conditionalFormatting sqref="C24:E24 AF24 G24:M24 R24 O24:P24 Z24:AC24 T24:X24">
    <cfRule type="expression" dxfId="268" priority="62">
      <formula>C$12="sø"</formula>
    </cfRule>
    <cfRule type="expression" dxfId="267" priority="63">
      <formula>C$12="lø"</formula>
    </cfRule>
  </conditionalFormatting>
  <conditionalFormatting sqref="I24">
    <cfRule type="expression" dxfId="266" priority="60">
      <formula>$H$12="sø"</formula>
    </cfRule>
    <cfRule type="expression" dxfId="265" priority="61">
      <formula>$H$12="lø"</formula>
    </cfRule>
  </conditionalFormatting>
  <conditionalFormatting sqref="J24">
    <cfRule type="expression" dxfId="264" priority="58">
      <formula>J$12="sø"</formula>
    </cfRule>
    <cfRule type="expression" dxfId="263" priority="59">
      <formula>J$12="lø"</formula>
    </cfRule>
  </conditionalFormatting>
  <conditionalFormatting sqref="C25:E25 AF25 G25:M25 R25 O25:P25 Z25:AC25 T25:X25">
    <cfRule type="expression" dxfId="262" priority="56">
      <formula>C$12="sø"</formula>
    </cfRule>
    <cfRule type="expression" dxfId="261" priority="57">
      <formula>C$12="lø"</formula>
    </cfRule>
  </conditionalFormatting>
  <conditionalFormatting sqref="I25">
    <cfRule type="expression" dxfId="260" priority="54">
      <formula>$H$12="sø"</formula>
    </cfRule>
    <cfRule type="expression" dxfId="259" priority="55">
      <formula>$H$12="lø"</formula>
    </cfRule>
  </conditionalFormatting>
  <conditionalFormatting sqref="J25">
    <cfRule type="expression" dxfId="258" priority="52">
      <formula>J$12="sø"</formula>
    </cfRule>
    <cfRule type="expression" dxfId="257" priority="53">
      <formula>J$12="lø"</formula>
    </cfRule>
  </conditionalFormatting>
  <conditionalFormatting sqref="C26:E26 AF26 G26:M26 R26 O26:P26 Z26:AC26 T26:X26">
    <cfRule type="expression" dxfId="256" priority="50">
      <formula>C$12="sø"</formula>
    </cfRule>
    <cfRule type="expression" dxfId="255" priority="51">
      <formula>C$12="lø"</formula>
    </cfRule>
  </conditionalFormatting>
  <conditionalFormatting sqref="I26">
    <cfRule type="expression" dxfId="254" priority="48">
      <formula>$H$12="sø"</formula>
    </cfRule>
    <cfRule type="expression" dxfId="253" priority="49">
      <formula>$H$12="lø"</formula>
    </cfRule>
  </conditionalFormatting>
  <conditionalFormatting sqref="J26">
    <cfRule type="expression" dxfId="252" priority="46">
      <formula>J$12="sø"</formula>
    </cfRule>
    <cfRule type="expression" dxfId="251" priority="47">
      <formula>J$12="lø"</formula>
    </cfRule>
  </conditionalFormatting>
  <conditionalFormatting sqref="B28:AF29">
    <cfRule type="cellIs" dxfId="250" priority="45" operator="greaterThan">
      <formula>24</formula>
    </cfRule>
  </conditionalFormatting>
  <conditionalFormatting sqref="B14:B21">
    <cfRule type="expression" dxfId="249" priority="43">
      <formula>B$12="sø"</formula>
    </cfRule>
    <cfRule type="expression" dxfId="248" priority="44">
      <formula>B$12="lø"</formula>
    </cfRule>
  </conditionalFormatting>
  <conditionalFormatting sqref="B24:B26">
    <cfRule type="expression" dxfId="247" priority="41">
      <formula>B$12="sø"</formula>
    </cfRule>
    <cfRule type="expression" dxfId="246" priority="42">
      <formula>B$12="lø"</formula>
    </cfRule>
  </conditionalFormatting>
  <conditionalFormatting sqref="F24:F26">
    <cfRule type="expression" dxfId="245" priority="35">
      <formula>F$12="sø"</formula>
    </cfRule>
    <cfRule type="expression" dxfId="244" priority="36">
      <formula>F$12="lø"</formula>
    </cfRule>
  </conditionalFormatting>
  <conditionalFormatting sqref="Q24:Q26">
    <cfRule type="expression" dxfId="243" priority="33">
      <formula>Q$12="sø"</formula>
    </cfRule>
    <cfRule type="expression" dxfId="242" priority="34">
      <formula>Q$12="lø"</formula>
    </cfRule>
  </conditionalFormatting>
  <conditionalFormatting sqref="AE14:AE21">
    <cfRule type="expression" dxfId="241" priority="31">
      <formula>AE$12="sø"</formula>
    </cfRule>
    <cfRule type="expression" dxfId="240" priority="32">
      <formula>AE$12="lø"</formula>
    </cfRule>
  </conditionalFormatting>
  <conditionalFormatting sqref="AE24:AE26">
    <cfRule type="expression" dxfId="227" priority="15">
      <formula>AE$12="sø"</formula>
    </cfRule>
    <cfRule type="expression" dxfId="226" priority="16">
      <formula>AE$12="lø"</formula>
    </cfRule>
  </conditionalFormatting>
  <conditionalFormatting sqref="N14:N21">
    <cfRule type="expression" dxfId="223" priority="11">
      <formula>N$12="sø"</formula>
    </cfRule>
    <cfRule type="expression" dxfId="222" priority="12">
      <formula>N$12="lø"</formula>
    </cfRule>
  </conditionalFormatting>
  <conditionalFormatting sqref="N24:N26">
    <cfRule type="expression" dxfId="21" priority="9">
      <formula>N$12="sø"</formula>
    </cfRule>
    <cfRule type="expression" dxfId="20" priority="10">
      <formula>N$12="lø"</formula>
    </cfRule>
  </conditionalFormatting>
  <conditionalFormatting sqref="Y24:Y26">
    <cfRule type="expression" dxfId="19" priority="7">
      <formula>Y$12="sø"</formula>
    </cfRule>
    <cfRule type="expression" dxfId="18" priority="8">
      <formula>Y$12="lø"</formula>
    </cfRule>
  </conditionalFormatting>
  <conditionalFormatting sqref="S24:S26">
    <cfRule type="expression" dxfId="17" priority="5">
      <formula>S$12="sø"</formula>
    </cfRule>
    <cfRule type="expression" dxfId="16" priority="6">
      <formula>S$12="lø"</formula>
    </cfRule>
  </conditionalFormatting>
  <conditionalFormatting sqref="AA14:AA21">
    <cfRule type="expression" dxfId="15" priority="3">
      <formula>AA$12="sø"</formula>
    </cfRule>
    <cfRule type="expression" dxfId="14" priority="4">
      <formula>AA$12="lø"</formula>
    </cfRule>
  </conditionalFormatting>
  <conditionalFormatting sqref="AD24:AD26">
    <cfRule type="expression" dxfId="13" priority="1">
      <formula>AD$12="sø"</formula>
    </cfRule>
    <cfRule type="expression" dxfId="12" priority="2">
      <formula>AD$12="lø"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I41"/>
  <sheetViews>
    <sheetView showGridLines="0" zoomScale="85" zoomScaleNormal="85" workbookViewId="0">
      <selection activeCell="E15" sqref="E15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juni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NETWORKDAYS(B11,AE11,AI3:AI14)</f>
        <v>22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45078</v>
      </c>
      <c r="C11" s="33">
        <f>B11+1</f>
        <v>45079</v>
      </c>
      <c r="D11" s="33">
        <f t="shared" ref="D11:AC11" si="0">C11+1</f>
        <v>45080</v>
      </c>
      <c r="E11" s="33">
        <f t="shared" si="0"/>
        <v>45081</v>
      </c>
      <c r="F11" s="33">
        <f t="shared" si="0"/>
        <v>45082</v>
      </c>
      <c r="G11" s="33">
        <f t="shared" si="0"/>
        <v>45083</v>
      </c>
      <c r="H11" s="33">
        <f t="shared" si="0"/>
        <v>45084</v>
      </c>
      <c r="I11" s="33">
        <f t="shared" si="0"/>
        <v>45085</v>
      </c>
      <c r="J11" s="33">
        <f t="shared" si="0"/>
        <v>45086</v>
      </c>
      <c r="K11" s="33">
        <f t="shared" si="0"/>
        <v>45087</v>
      </c>
      <c r="L11" s="33">
        <f t="shared" si="0"/>
        <v>45088</v>
      </c>
      <c r="M11" s="33">
        <f t="shared" si="0"/>
        <v>45089</v>
      </c>
      <c r="N11" s="33">
        <f>M11+1</f>
        <v>45090</v>
      </c>
      <c r="O11" s="33">
        <f t="shared" si="0"/>
        <v>45091</v>
      </c>
      <c r="P11" s="33">
        <f t="shared" si="0"/>
        <v>45092</v>
      </c>
      <c r="Q11" s="33">
        <f t="shared" si="0"/>
        <v>45093</v>
      </c>
      <c r="R11" s="33">
        <f t="shared" si="0"/>
        <v>45094</v>
      </c>
      <c r="S11" s="33">
        <f t="shared" si="0"/>
        <v>45095</v>
      </c>
      <c r="T11" s="33">
        <f t="shared" si="0"/>
        <v>45096</v>
      </c>
      <c r="U11" s="33">
        <f t="shared" si="0"/>
        <v>45097</v>
      </c>
      <c r="V11" s="33">
        <f t="shared" si="0"/>
        <v>45098</v>
      </c>
      <c r="W11" s="33">
        <f t="shared" si="0"/>
        <v>45099</v>
      </c>
      <c r="X11" s="33">
        <f t="shared" si="0"/>
        <v>45100</v>
      </c>
      <c r="Y11" s="33">
        <f t="shared" si="0"/>
        <v>45101</v>
      </c>
      <c r="Z11" s="33">
        <f t="shared" si="0"/>
        <v>45102</v>
      </c>
      <c r="AA11" s="33">
        <f t="shared" si="0"/>
        <v>45103</v>
      </c>
      <c r="AB11" s="33">
        <f t="shared" si="0"/>
        <v>45104</v>
      </c>
      <c r="AC11" s="33">
        <f t="shared" si="0"/>
        <v>45105</v>
      </c>
      <c r="AD11" s="33">
        <f t="shared" ref="AD11" si="1">AC11+1</f>
        <v>45106</v>
      </c>
      <c r="AE11" s="33">
        <f t="shared" ref="AE11" si="2">AD11+1</f>
        <v>45107</v>
      </c>
      <c r="AF11" s="33"/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tor</v>
      </c>
      <c r="C12" s="34" t="str">
        <f t="shared" ref="C12:AC12" si="3">TEXT(C11,"ddd")</f>
        <v>fre</v>
      </c>
      <c r="D12" s="34" t="str">
        <f t="shared" si="3"/>
        <v>lør</v>
      </c>
      <c r="E12" s="34" t="str">
        <f t="shared" si="3"/>
        <v>søn</v>
      </c>
      <c r="F12" s="34" t="str">
        <f t="shared" si="3"/>
        <v>man</v>
      </c>
      <c r="G12" s="34" t="str">
        <f t="shared" si="3"/>
        <v>tir</v>
      </c>
      <c r="H12" s="34" t="str">
        <f t="shared" si="3"/>
        <v>ons</v>
      </c>
      <c r="I12" s="34" t="str">
        <f t="shared" si="3"/>
        <v>tor</v>
      </c>
      <c r="J12" s="34" t="str">
        <f t="shared" si="3"/>
        <v>fre</v>
      </c>
      <c r="K12" s="34" t="str">
        <f t="shared" si="3"/>
        <v>lør</v>
      </c>
      <c r="L12" s="34" t="str">
        <f t="shared" si="3"/>
        <v>søn</v>
      </c>
      <c r="M12" s="34" t="str">
        <f t="shared" si="3"/>
        <v>man</v>
      </c>
      <c r="N12" s="34" t="str">
        <f t="shared" si="3"/>
        <v>tir</v>
      </c>
      <c r="O12" s="34" t="str">
        <f t="shared" si="3"/>
        <v>ons</v>
      </c>
      <c r="P12" s="34" t="str">
        <f t="shared" si="3"/>
        <v>tor</v>
      </c>
      <c r="Q12" s="34" t="str">
        <f t="shared" si="3"/>
        <v>fre</v>
      </c>
      <c r="R12" s="34" t="str">
        <f t="shared" si="3"/>
        <v>lør</v>
      </c>
      <c r="S12" s="34" t="str">
        <f t="shared" si="3"/>
        <v>søn</v>
      </c>
      <c r="T12" s="34" t="str">
        <f t="shared" si="3"/>
        <v>man</v>
      </c>
      <c r="U12" s="34" t="str">
        <f t="shared" si="3"/>
        <v>tir</v>
      </c>
      <c r="V12" s="34" t="str">
        <f t="shared" si="3"/>
        <v>ons</v>
      </c>
      <c r="W12" s="34" t="str">
        <f t="shared" si="3"/>
        <v>tor</v>
      </c>
      <c r="X12" s="34" t="str">
        <f t="shared" si="3"/>
        <v>fre</v>
      </c>
      <c r="Y12" s="34" t="str">
        <f t="shared" si="3"/>
        <v>lør</v>
      </c>
      <c r="Z12" s="34" t="str">
        <f t="shared" si="3"/>
        <v>søn</v>
      </c>
      <c r="AA12" s="34" t="str">
        <f t="shared" si="3"/>
        <v>man</v>
      </c>
      <c r="AB12" s="34" t="str">
        <f t="shared" si="3"/>
        <v>tir</v>
      </c>
      <c r="AC12" s="34" t="str">
        <f t="shared" si="3"/>
        <v>ons</v>
      </c>
      <c r="AD12" s="34" t="str">
        <f t="shared" ref="AD12:AE12" si="4">TEXT(AD11,"ddd")</f>
        <v>tor</v>
      </c>
      <c r="AE12" s="34" t="str">
        <f t="shared" si="4"/>
        <v>fre</v>
      </c>
      <c r="AF12" s="34"/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156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5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5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5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5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5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5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5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5"/>
        <v>0</v>
      </c>
    </row>
    <row r="22" spans="1:34" ht="12.75" customHeight="1" x14ac:dyDescent="0.2">
      <c r="A22" s="28" t="s">
        <v>17</v>
      </c>
      <c r="B22" s="35">
        <f t="shared" ref="B22:AE22" si="6">SUM(B14:B21)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  <c r="S22" s="35">
        <f t="shared" si="6"/>
        <v>0</v>
      </c>
      <c r="T22" s="35">
        <f t="shared" si="6"/>
        <v>0</v>
      </c>
      <c r="U22" s="35">
        <f t="shared" si="6"/>
        <v>0</v>
      </c>
      <c r="V22" s="35">
        <f t="shared" si="6"/>
        <v>0</v>
      </c>
      <c r="W22" s="35">
        <f t="shared" si="6"/>
        <v>0</v>
      </c>
      <c r="X22" s="35">
        <f t="shared" si="6"/>
        <v>0</v>
      </c>
      <c r="Y22" s="35">
        <f t="shared" si="6"/>
        <v>0</v>
      </c>
      <c r="Z22" s="35">
        <f t="shared" si="6"/>
        <v>0</v>
      </c>
      <c r="AA22" s="35">
        <f t="shared" si="6"/>
        <v>0</v>
      </c>
      <c r="AB22" s="35">
        <f t="shared" si="6"/>
        <v>0</v>
      </c>
      <c r="AC22" s="35">
        <f t="shared" si="6"/>
        <v>0</v>
      </c>
      <c r="AD22" s="35">
        <f t="shared" si="6"/>
        <v>0</v>
      </c>
      <c r="AE22" s="35">
        <f t="shared" si="6"/>
        <v>0</v>
      </c>
      <c r="AF22" s="35">
        <f>SUM(AF14:AF21)</f>
        <v>0</v>
      </c>
      <c r="AG22" s="35">
        <f t="shared" si="5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7">SUM(B24:B26)</f>
        <v>0</v>
      </c>
      <c r="C27" s="35">
        <f t="shared" si="7"/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 t="shared" si="7"/>
        <v>0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  <c r="Q27" s="35">
        <f t="shared" si="7"/>
        <v>0</v>
      </c>
      <c r="R27" s="35">
        <f t="shared" si="7"/>
        <v>0</v>
      </c>
      <c r="S27" s="35">
        <f t="shared" si="7"/>
        <v>0</v>
      </c>
      <c r="T27" s="35">
        <f t="shared" si="7"/>
        <v>0</v>
      </c>
      <c r="U27" s="35">
        <f t="shared" si="7"/>
        <v>0</v>
      </c>
      <c r="V27" s="35">
        <f t="shared" si="7"/>
        <v>0</v>
      </c>
      <c r="W27" s="35">
        <f t="shared" si="7"/>
        <v>0</v>
      </c>
      <c r="X27" s="35">
        <f t="shared" si="7"/>
        <v>0</v>
      </c>
      <c r="Y27" s="35">
        <f t="shared" si="7"/>
        <v>0</v>
      </c>
      <c r="Z27" s="35">
        <f t="shared" si="7"/>
        <v>0</v>
      </c>
      <c r="AA27" s="35">
        <f t="shared" si="7"/>
        <v>0</v>
      </c>
      <c r="AB27" s="35">
        <f t="shared" si="7"/>
        <v>0</v>
      </c>
      <c r="AC27" s="35">
        <f t="shared" si="7"/>
        <v>0</v>
      </c>
      <c r="AD27" s="35">
        <f t="shared" si="7"/>
        <v>0</v>
      </c>
      <c r="AE27" s="35">
        <f t="shared" si="7"/>
        <v>0</v>
      </c>
      <c r="AF27" s="35">
        <f t="shared" si="7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8">C22+C27</f>
        <v>0</v>
      </c>
      <c r="D28" s="39">
        <f t="shared" si="8"/>
        <v>0</v>
      </c>
      <c r="E28" s="39">
        <f t="shared" si="8"/>
        <v>0</v>
      </c>
      <c r="F28" s="39">
        <f t="shared" si="8"/>
        <v>0</v>
      </c>
      <c r="G28" s="39">
        <f t="shared" si="8"/>
        <v>0</v>
      </c>
      <c r="H28" s="39">
        <f t="shared" si="8"/>
        <v>0</v>
      </c>
      <c r="I28" s="39">
        <f t="shared" si="8"/>
        <v>0</v>
      </c>
      <c r="J28" s="39">
        <f t="shared" si="8"/>
        <v>0</v>
      </c>
      <c r="K28" s="39">
        <f t="shared" si="8"/>
        <v>0</v>
      </c>
      <c r="L28" s="39">
        <f t="shared" si="8"/>
        <v>0</v>
      </c>
      <c r="M28" s="39">
        <f t="shared" si="8"/>
        <v>0</v>
      </c>
      <c r="N28" s="39">
        <f t="shared" si="8"/>
        <v>0</v>
      </c>
      <c r="O28" s="39">
        <f t="shared" si="8"/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9">
        <f t="shared" si="8"/>
        <v>0</v>
      </c>
      <c r="V28" s="39">
        <f t="shared" si="8"/>
        <v>0</v>
      </c>
      <c r="W28" s="39">
        <f t="shared" si="8"/>
        <v>0</v>
      </c>
      <c r="X28" s="39">
        <f t="shared" si="8"/>
        <v>0</v>
      </c>
      <c r="Y28" s="39">
        <f t="shared" si="8"/>
        <v>0</v>
      </c>
      <c r="Z28" s="39">
        <f t="shared" si="8"/>
        <v>0</v>
      </c>
      <c r="AA28" s="39">
        <f t="shared" si="8"/>
        <v>0</v>
      </c>
      <c r="AB28" s="39">
        <f t="shared" si="8"/>
        <v>0</v>
      </c>
      <c r="AC28" s="39">
        <f t="shared" si="8"/>
        <v>0</v>
      </c>
      <c r="AD28" s="39">
        <f t="shared" si="8"/>
        <v>0</v>
      </c>
      <c r="AE28" s="39">
        <f t="shared" si="8"/>
        <v>0</v>
      </c>
      <c r="AF28" s="39">
        <f t="shared" si="8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4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'5'!AH33+'6'!AG33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'5'!AH34+'6'!AG34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221" priority="36" operator="containsText" text="lø">
      <formula>NOT(ISERROR(SEARCH("lø",B12)))</formula>
    </cfRule>
    <cfRule type="containsText" dxfId="220" priority="37" operator="containsText" text="sø">
      <formula>NOT(ISERROR(SEARCH("sø",B12)))</formula>
    </cfRule>
  </conditionalFormatting>
  <conditionalFormatting sqref="B14:AF21">
    <cfRule type="expression" dxfId="219" priority="34">
      <formula>B$12="søn"</formula>
    </cfRule>
    <cfRule type="expression" dxfId="218" priority="35">
      <formula>B$12="lø"</formula>
    </cfRule>
  </conditionalFormatting>
  <conditionalFormatting sqref="I14">
    <cfRule type="expression" dxfId="217" priority="32">
      <formula>$H$12="sø"</formula>
    </cfRule>
    <cfRule type="expression" dxfId="216" priority="33">
      <formula>$H$12="lø"</formula>
    </cfRule>
  </conditionalFormatting>
  <conditionalFormatting sqref="J14">
    <cfRule type="expression" dxfId="215" priority="30">
      <formula>J$12="sø"</formula>
    </cfRule>
    <cfRule type="expression" dxfId="214" priority="31">
      <formula>J$12="lø"</formula>
    </cfRule>
  </conditionalFormatting>
  <conditionalFormatting sqref="B24:J24 L24:AF24">
    <cfRule type="expression" dxfId="213" priority="28">
      <formula>B$12="sø"</formula>
    </cfRule>
    <cfRule type="expression" dxfId="212" priority="29">
      <formula>B$12="lø"</formula>
    </cfRule>
  </conditionalFormatting>
  <conditionalFormatting sqref="I24">
    <cfRule type="expression" dxfId="211" priority="26">
      <formula>$H$12="sø"</formula>
    </cfRule>
    <cfRule type="expression" dxfId="210" priority="27">
      <formula>$H$12="lø"</formula>
    </cfRule>
  </conditionalFormatting>
  <conditionalFormatting sqref="J24">
    <cfRule type="expression" dxfId="209" priority="24">
      <formula>J$12="sø"</formula>
    </cfRule>
    <cfRule type="expression" dxfId="208" priority="25">
      <formula>J$12="lø"</formula>
    </cfRule>
  </conditionalFormatting>
  <conditionalFormatting sqref="B25:J25 L25:AF25">
    <cfRule type="expression" dxfId="207" priority="22">
      <formula>B$12="sø"</formula>
    </cfRule>
    <cfRule type="expression" dxfId="206" priority="23">
      <formula>B$12="lø"</formula>
    </cfRule>
  </conditionalFormatting>
  <conditionalFormatting sqref="I25">
    <cfRule type="expression" dxfId="205" priority="20">
      <formula>$H$12="sø"</formula>
    </cfRule>
    <cfRule type="expression" dxfId="204" priority="21">
      <formula>$H$12="lø"</formula>
    </cfRule>
  </conditionalFormatting>
  <conditionalFormatting sqref="J25">
    <cfRule type="expression" dxfId="203" priority="18">
      <formula>J$12="sø"</formula>
    </cfRule>
    <cfRule type="expression" dxfId="202" priority="19">
      <formula>J$12="lø"</formula>
    </cfRule>
  </conditionalFormatting>
  <conditionalFormatting sqref="B26:J26 L26:AF26">
    <cfRule type="expression" dxfId="201" priority="16">
      <formula>B$12="sø"</formula>
    </cfRule>
    <cfRule type="expression" dxfId="200" priority="17">
      <formula>B$12="lø"</formula>
    </cfRule>
  </conditionalFormatting>
  <conditionalFormatting sqref="I26">
    <cfRule type="expression" dxfId="199" priority="14">
      <formula>$H$12="sø"</formula>
    </cfRule>
    <cfRule type="expression" dxfId="198" priority="15">
      <formula>$H$12="lø"</formula>
    </cfRule>
  </conditionalFormatting>
  <conditionalFormatting sqref="J26">
    <cfRule type="expression" dxfId="197" priority="12">
      <formula>J$12="sø"</formula>
    </cfRule>
    <cfRule type="expression" dxfId="196" priority="13">
      <formula>J$12="lø"</formula>
    </cfRule>
  </conditionalFormatting>
  <conditionalFormatting sqref="B28:AF29">
    <cfRule type="cellIs" dxfId="195" priority="11" operator="greaterThan">
      <formula>24</formula>
    </cfRule>
  </conditionalFormatting>
  <conditionalFormatting sqref="K14:K21">
    <cfRule type="expression" dxfId="194" priority="5">
      <formula>K$12="sø"</formula>
    </cfRule>
    <cfRule type="expression" dxfId="193" priority="6">
      <formula>K$12="lø"</formula>
    </cfRule>
  </conditionalFormatting>
  <conditionalFormatting sqref="K24:K26">
    <cfRule type="expression" dxfId="192" priority="3">
      <formula>K$12="sø"</formula>
    </cfRule>
    <cfRule type="expression" dxfId="191" priority="4">
      <formula>K$12="lø"</formula>
    </cfRule>
  </conditionalFormatting>
  <conditionalFormatting sqref="G14:G21">
    <cfRule type="expression" dxfId="190" priority="1">
      <formula>G$12="søn"</formula>
    </cfRule>
    <cfRule type="expression" dxfId="189" priority="2">
      <formula>G$12="lø"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I45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juli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NETWORKDAYS(B11,AF11,AI3:AI14)</f>
        <v>21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45108</v>
      </c>
      <c r="C11" s="33">
        <f>B11+1</f>
        <v>45109</v>
      </c>
      <c r="D11" s="33">
        <f t="shared" ref="D11:AC11" si="0">C11+1</f>
        <v>45110</v>
      </c>
      <c r="E11" s="33">
        <f t="shared" si="0"/>
        <v>45111</v>
      </c>
      <c r="F11" s="33">
        <f t="shared" si="0"/>
        <v>45112</v>
      </c>
      <c r="G11" s="33">
        <f t="shared" si="0"/>
        <v>45113</v>
      </c>
      <c r="H11" s="33">
        <f t="shared" si="0"/>
        <v>45114</v>
      </c>
      <c r="I11" s="33">
        <f t="shared" si="0"/>
        <v>45115</v>
      </c>
      <c r="J11" s="33">
        <f t="shared" si="0"/>
        <v>45116</v>
      </c>
      <c r="K11" s="33">
        <f t="shared" si="0"/>
        <v>45117</v>
      </c>
      <c r="L11" s="33">
        <f t="shared" si="0"/>
        <v>45118</v>
      </c>
      <c r="M11" s="33">
        <f t="shared" si="0"/>
        <v>45119</v>
      </c>
      <c r="N11" s="33">
        <f>M11+1</f>
        <v>45120</v>
      </c>
      <c r="O11" s="33">
        <f t="shared" si="0"/>
        <v>45121</v>
      </c>
      <c r="P11" s="33">
        <f t="shared" si="0"/>
        <v>45122</v>
      </c>
      <c r="Q11" s="33">
        <f t="shared" si="0"/>
        <v>45123</v>
      </c>
      <c r="R11" s="33">
        <f t="shared" si="0"/>
        <v>45124</v>
      </c>
      <c r="S11" s="33">
        <f t="shared" si="0"/>
        <v>45125</v>
      </c>
      <c r="T11" s="33">
        <f t="shared" si="0"/>
        <v>45126</v>
      </c>
      <c r="U11" s="33">
        <f t="shared" si="0"/>
        <v>45127</v>
      </c>
      <c r="V11" s="33">
        <f t="shared" si="0"/>
        <v>45128</v>
      </c>
      <c r="W11" s="33">
        <f t="shared" si="0"/>
        <v>45129</v>
      </c>
      <c r="X11" s="33">
        <f t="shared" si="0"/>
        <v>45130</v>
      </c>
      <c r="Y11" s="33">
        <f t="shared" si="0"/>
        <v>45131</v>
      </c>
      <c r="Z11" s="33">
        <f t="shared" si="0"/>
        <v>45132</v>
      </c>
      <c r="AA11" s="33">
        <f t="shared" si="0"/>
        <v>45133</v>
      </c>
      <c r="AB11" s="33">
        <f t="shared" si="0"/>
        <v>45134</v>
      </c>
      <c r="AC11" s="33">
        <f t="shared" si="0"/>
        <v>45135</v>
      </c>
      <c r="AD11" s="33">
        <f t="shared" ref="AD11" si="1">AC11+1</f>
        <v>45136</v>
      </c>
      <c r="AE11" s="33">
        <f t="shared" ref="AE11" si="2">AD11+1</f>
        <v>45137</v>
      </c>
      <c r="AF11" s="33">
        <f t="shared" ref="AF11" si="3">AE11+1</f>
        <v>45138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lør</v>
      </c>
      <c r="C12" s="34" t="str">
        <f t="shared" ref="C12:AC12" si="4">TEXT(C11,"ddd")</f>
        <v>søn</v>
      </c>
      <c r="D12" s="34" t="str">
        <f t="shared" si="4"/>
        <v>man</v>
      </c>
      <c r="E12" s="34" t="str">
        <f t="shared" si="4"/>
        <v>tir</v>
      </c>
      <c r="F12" s="34" t="str">
        <f t="shared" si="4"/>
        <v>ons</v>
      </c>
      <c r="G12" s="34" t="str">
        <f t="shared" si="4"/>
        <v>tor</v>
      </c>
      <c r="H12" s="34" t="str">
        <f t="shared" si="4"/>
        <v>fre</v>
      </c>
      <c r="I12" s="34" t="str">
        <f t="shared" si="4"/>
        <v>lør</v>
      </c>
      <c r="J12" s="34" t="str">
        <f t="shared" si="4"/>
        <v>søn</v>
      </c>
      <c r="K12" s="34" t="str">
        <f t="shared" si="4"/>
        <v>man</v>
      </c>
      <c r="L12" s="34" t="str">
        <f t="shared" si="4"/>
        <v>tir</v>
      </c>
      <c r="M12" s="34" t="str">
        <f t="shared" si="4"/>
        <v>ons</v>
      </c>
      <c r="N12" s="34" t="str">
        <f t="shared" si="4"/>
        <v>tor</v>
      </c>
      <c r="O12" s="34" t="str">
        <f t="shared" si="4"/>
        <v>fre</v>
      </c>
      <c r="P12" s="34" t="str">
        <f t="shared" si="4"/>
        <v>lør</v>
      </c>
      <c r="Q12" s="34" t="str">
        <f t="shared" si="4"/>
        <v>søn</v>
      </c>
      <c r="R12" s="34" t="str">
        <f t="shared" si="4"/>
        <v>man</v>
      </c>
      <c r="S12" s="34" t="str">
        <f t="shared" si="4"/>
        <v>tir</v>
      </c>
      <c r="T12" s="34" t="str">
        <f t="shared" si="4"/>
        <v>ons</v>
      </c>
      <c r="U12" s="34" t="str">
        <f t="shared" si="4"/>
        <v>tor</v>
      </c>
      <c r="V12" s="34" t="str">
        <f t="shared" si="4"/>
        <v>fre</v>
      </c>
      <c r="W12" s="34" t="str">
        <f t="shared" si="4"/>
        <v>lør</v>
      </c>
      <c r="X12" s="34" t="str">
        <f t="shared" si="4"/>
        <v>søn</v>
      </c>
      <c r="Y12" s="34" t="str">
        <f t="shared" si="4"/>
        <v>man</v>
      </c>
      <c r="Z12" s="34" t="str">
        <f t="shared" si="4"/>
        <v>tir</v>
      </c>
      <c r="AA12" s="34" t="str">
        <f t="shared" si="4"/>
        <v>ons</v>
      </c>
      <c r="AB12" s="34" t="str">
        <f t="shared" si="4"/>
        <v>tor</v>
      </c>
      <c r="AC12" s="34" t="str">
        <f t="shared" si="4"/>
        <v>fre</v>
      </c>
      <c r="AD12" s="34" t="str">
        <f t="shared" ref="AD12:AF12" si="5">TEXT(AD11,"ddd")</f>
        <v>lør</v>
      </c>
      <c r="AE12" s="34" t="str">
        <f t="shared" si="5"/>
        <v>søn</v>
      </c>
      <c r="AF12" s="34" t="str">
        <f t="shared" si="5"/>
        <v>man</v>
      </c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6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6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6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6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6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6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6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6"/>
        <v>0</v>
      </c>
    </row>
    <row r="22" spans="1:34" ht="12.75" customHeight="1" x14ac:dyDescent="0.2">
      <c r="A22" s="28" t="s">
        <v>17</v>
      </c>
      <c r="B22" s="35">
        <f t="shared" ref="B22:AE22" si="7">SUM(B14:B21)</f>
        <v>0</v>
      </c>
      <c r="C22" s="35">
        <f t="shared" si="7"/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>SUM(AF14:AF21)</f>
        <v>0</v>
      </c>
      <c r="AG22" s="35">
        <f t="shared" si="6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8">SUM(B24:B26)</f>
        <v>0</v>
      </c>
      <c r="C27" s="35">
        <f t="shared" si="8"/>
        <v>0</v>
      </c>
      <c r="D27" s="35">
        <f t="shared" si="8"/>
        <v>0</v>
      </c>
      <c r="E27" s="35">
        <f t="shared" si="8"/>
        <v>0</v>
      </c>
      <c r="F27" s="35">
        <f t="shared" si="8"/>
        <v>0</v>
      </c>
      <c r="G27" s="35">
        <f t="shared" si="8"/>
        <v>0</v>
      </c>
      <c r="H27" s="35">
        <f t="shared" si="8"/>
        <v>0</v>
      </c>
      <c r="I27" s="35">
        <f t="shared" si="8"/>
        <v>0</v>
      </c>
      <c r="J27" s="35">
        <f t="shared" si="8"/>
        <v>0</v>
      </c>
      <c r="K27" s="35">
        <f t="shared" si="8"/>
        <v>0</v>
      </c>
      <c r="L27" s="35">
        <f t="shared" si="8"/>
        <v>0</v>
      </c>
      <c r="M27" s="35">
        <f t="shared" si="8"/>
        <v>0</v>
      </c>
      <c r="N27" s="35">
        <f t="shared" si="8"/>
        <v>0</v>
      </c>
      <c r="O27" s="35">
        <f t="shared" si="8"/>
        <v>0</v>
      </c>
      <c r="P27" s="35">
        <f t="shared" si="8"/>
        <v>0</v>
      </c>
      <c r="Q27" s="35">
        <f t="shared" si="8"/>
        <v>0</v>
      </c>
      <c r="R27" s="35">
        <f t="shared" si="8"/>
        <v>0</v>
      </c>
      <c r="S27" s="35">
        <f t="shared" si="8"/>
        <v>0</v>
      </c>
      <c r="T27" s="35">
        <f t="shared" si="8"/>
        <v>0</v>
      </c>
      <c r="U27" s="35">
        <f t="shared" si="8"/>
        <v>0</v>
      </c>
      <c r="V27" s="35">
        <f t="shared" si="8"/>
        <v>0</v>
      </c>
      <c r="W27" s="35">
        <f t="shared" si="8"/>
        <v>0</v>
      </c>
      <c r="X27" s="35">
        <f t="shared" si="8"/>
        <v>0</v>
      </c>
      <c r="Y27" s="35">
        <f t="shared" si="8"/>
        <v>0</v>
      </c>
      <c r="Z27" s="35">
        <f t="shared" si="8"/>
        <v>0</v>
      </c>
      <c r="AA27" s="35">
        <f t="shared" si="8"/>
        <v>0</v>
      </c>
      <c r="AB27" s="35">
        <f t="shared" si="8"/>
        <v>0</v>
      </c>
      <c r="AC27" s="35">
        <f t="shared" si="8"/>
        <v>0</v>
      </c>
      <c r="AD27" s="35">
        <f t="shared" si="8"/>
        <v>0</v>
      </c>
      <c r="AE27" s="35">
        <f t="shared" si="8"/>
        <v>0</v>
      </c>
      <c r="AF27" s="35">
        <f t="shared" si="8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9">C22+C27</f>
        <v>0</v>
      </c>
      <c r="D28" s="39">
        <f t="shared" si="9"/>
        <v>0</v>
      </c>
      <c r="E28" s="39">
        <f t="shared" si="9"/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39">
        <f t="shared" si="9"/>
        <v>0</v>
      </c>
      <c r="P28" s="39">
        <f t="shared" si="9"/>
        <v>0</v>
      </c>
      <c r="Q28" s="39">
        <f t="shared" si="9"/>
        <v>0</v>
      </c>
      <c r="R28" s="39">
        <f t="shared" si="9"/>
        <v>0</v>
      </c>
      <c r="S28" s="39">
        <f t="shared" si="9"/>
        <v>0</v>
      </c>
      <c r="T28" s="39">
        <f t="shared" si="9"/>
        <v>0</v>
      </c>
      <c r="U28" s="39">
        <f t="shared" si="9"/>
        <v>0</v>
      </c>
      <c r="V28" s="39">
        <f t="shared" si="9"/>
        <v>0</v>
      </c>
      <c r="W28" s="39">
        <f t="shared" si="9"/>
        <v>0</v>
      </c>
      <c r="X28" s="39">
        <f t="shared" si="9"/>
        <v>0</v>
      </c>
      <c r="Y28" s="39">
        <f t="shared" si="9"/>
        <v>0</v>
      </c>
      <c r="Z28" s="39">
        <f t="shared" si="9"/>
        <v>0</v>
      </c>
      <c r="AA28" s="39">
        <f t="shared" si="9"/>
        <v>0</v>
      </c>
      <c r="AB28" s="39">
        <f t="shared" si="9"/>
        <v>0</v>
      </c>
      <c r="AC28" s="39">
        <f t="shared" si="9"/>
        <v>0</v>
      </c>
      <c r="AD28" s="39">
        <f t="shared" si="9"/>
        <v>0</v>
      </c>
      <c r="AE28" s="39">
        <f t="shared" si="9"/>
        <v>0</v>
      </c>
      <c r="AF28" s="39">
        <f t="shared" si="9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'6'!AH33+'7'!AG33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'6'!AH34+'7'!AG34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  <row r="45" spans="1:34" x14ac:dyDescent="0.2">
      <c r="E45" s="14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88" priority="26" operator="containsText" text="lø">
      <formula>NOT(ISERROR(SEARCH("lø",B12)))</formula>
    </cfRule>
    <cfRule type="containsText" dxfId="187" priority="27" operator="containsText" text="sø">
      <formula>NOT(ISERROR(SEARCH("sø",B12)))</formula>
    </cfRule>
  </conditionalFormatting>
  <conditionalFormatting sqref="B14:AF21">
    <cfRule type="expression" dxfId="186" priority="24">
      <formula>B$12="sø"</formula>
    </cfRule>
    <cfRule type="expression" dxfId="185" priority="25">
      <formula>B$12="lø"</formula>
    </cfRule>
  </conditionalFormatting>
  <conditionalFormatting sqref="I14">
    <cfRule type="expression" dxfId="184" priority="22">
      <formula>$H$12="sø"</formula>
    </cfRule>
    <cfRule type="expression" dxfId="183" priority="23">
      <formula>$H$12="lø"</formula>
    </cfRule>
  </conditionalFormatting>
  <conditionalFormatting sqref="J14">
    <cfRule type="expression" dxfId="182" priority="20">
      <formula>J$12="sø"</formula>
    </cfRule>
    <cfRule type="expression" dxfId="181" priority="21">
      <formula>J$12="lø"</formula>
    </cfRule>
  </conditionalFormatting>
  <conditionalFormatting sqref="B24:AF24">
    <cfRule type="expression" dxfId="180" priority="18">
      <formula>B$12="sø"</formula>
    </cfRule>
    <cfRule type="expression" dxfId="179" priority="19">
      <formula>B$12="lø"</formula>
    </cfRule>
  </conditionalFormatting>
  <conditionalFormatting sqref="I24">
    <cfRule type="expression" dxfId="178" priority="16">
      <formula>$H$12="sø"</formula>
    </cfRule>
    <cfRule type="expression" dxfId="177" priority="17">
      <formula>$H$12="lø"</formula>
    </cfRule>
  </conditionalFormatting>
  <conditionalFormatting sqref="J24">
    <cfRule type="expression" dxfId="176" priority="14">
      <formula>J$12="sø"</formula>
    </cfRule>
    <cfRule type="expression" dxfId="175" priority="15">
      <formula>J$12="lø"</formula>
    </cfRule>
  </conditionalFormatting>
  <conditionalFormatting sqref="B25:AF25">
    <cfRule type="expression" dxfId="174" priority="12">
      <formula>B$12="sø"</formula>
    </cfRule>
    <cfRule type="expression" dxfId="173" priority="13">
      <formula>B$12="lø"</formula>
    </cfRule>
  </conditionalFormatting>
  <conditionalFormatting sqref="I25">
    <cfRule type="expression" dxfId="172" priority="10">
      <formula>$H$12="sø"</formula>
    </cfRule>
    <cfRule type="expression" dxfId="171" priority="11">
      <formula>$H$12="lø"</formula>
    </cfRule>
  </conditionalFormatting>
  <conditionalFormatting sqref="J25">
    <cfRule type="expression" dxfId="170" priority="8">
      <formula>J$12="sø"</formula>
    </cfRule>
    <cfRule type="expression" dxfId="169" priority="9">
      <formula>J$12="lø"</formula>
    </cfRule>
  </conditionalFormatting>
  <conditionalFormatting sqref="B26:AF26">
    <cfRule type="expression" dxfId="168" priority="6">
      <formula>B$12="sø"</formula>
    </cfRule>
    <cfRule type="expression" dxfId="167" priority="7">
      <formula>B$12="lø"</formula>
    </cfRule>
  </conditionalFormatting>
  <conditionalFormatting sqref="I26">
    <cfRule type="expression" dxfId="166" priority="4">
      <formula>$H$12="sø"</formula>
    </cfRule>
    <cfRule type="expression" dxfId="165" priority="5">
      <formula>$H$12="lø"</formula>
    </cfRule>
  </conditionalFormatting>
  <conditionalFormatting sqref="J26">
    <cfRule type="expression" dxfId="164" priority="2">
      <formula>J$12="sø"</formula>
    </cfRule>
    <cfRule type="expression" dxfId="163" priority="3">
      <formula>J$12="lø"</formula>
    </cfRule>
  </conditionalFormatting>
  <conditionalFormatting sqref="B28:AF29">
    <cfRule type="cellIs" dxfId="162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august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NETWORKDAYS(B11,AF11,AI3:AI14)</f>
        <v>23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45139</v>
      </c>
      <c r="C11" s="33">
        <f>B11+1</f>
        <v>45140</v>
      </c>
      <c r="D11" s="33">
        <f t="shared" ref="D11:AC11" si="0">C11+1</f>
        <v>45141</v>
      </c>
      <c r="E11" s="33">
        <f t="shared" si="0"/>
        <v>45142</v>
      </c>
      <c r="F11" s="33">
        <f t="shared" si="0"/>
        <v>45143</v>
      </c>
      <c r="G11" s="33">
        <f t="shared" si="0"/>
        <v>45144</v>
      </c>
      <c r="H11" s="33">
        <f t="shared" si="0"/>
        <v>45145</v>
      </c>
      <c r="I11" s="33">
        <f t="shared" si="0"/>
        <v>45146</v>
      </c>
      <c r="J11" s="33">
        <f t="shared" si="0"/>
        <v>45147</v>
      </c>
      <c r="K11" s="33">
        <f t="shared" si="0"/>
        <v>45148</v>
      </c>
      <c r="L11" s="33">
        <f t="shared" si="0"/>
        <v>45149</v>
      </c>
      <c r="M11" s="33">
        <f t="shared" si="0"/>
        <v>45150</v>
      </c>
      <c r="N11" s="33">
        <f>M11+1</f>
        <v>45151</v>
      </c>
      <c r="O11" s="33">
        <f t="shared" si="0"/>
        <v>45152</v>
      </c>
      <c r="P11" s="33">
        <f t="shared" si="0"/>
        <v>45153</v>
      </c>
      <c r="Q11" s="33">
        <f t="shared" si="0"/>
        <v>45154</v>
      </c>
      <c r="R11" s="33">
        <f t="shared" si="0"/>
        <v>45155</v>
      </c>
      <c r="S11" s="33">
        <f t="shared" si="0"/>
        <v>45156</v>
      </c>
      <c r="T11" s="33">
        <f t="shared" si="0"/>
        <v>45157</v>
      </c>
      <c r="U11" s="33">
        <f t="shared" si="0"/>
        <v>45158</v>
      </c>
      <c r="V11" s="33">
        <f t="shared" si="0"/>
        <v>45159</v>
      </c>
      <c r="W11" s="33">
        <f t="shared" si="0"/>
        <v>45160</v>
      </c>
      <c r="X11" s="33">
        <f t="shared" si="0"/>
        <v>45161</v>
      </c>
      <c r="Y11" s="33">
        <f t="shared" si="0"/>
        <v>45162</v>
      </c>
      <c r="Z11" s="33">
        <f t="shared" si="0"/>
        <v>45163</v>
      </c>
      <c r="AA11" s="33">
        <f t="shared" si="0"/>
        <v>45164</v>
      </c>
      <c r="AB11" s="33">
        <f t="shared" si="0"/>
        <v>45165</v>
      </c>
      <c r="AC11" s="33">
        <f t="shared" si="0"/>
        <v>45166</v>
      </c>
      <c r="AD11" s="33">
        <f t="shared" ref="AD11" si="1">AC11+1</f>
        <v>45167</v>
      </c>
      <c r="AE11" s="33">
        <f t="shared" ref="AE11" si="2">AD11+1</f>
        <v>45168</v>
      </c>
      <c r="AF11" s="33">
        <f t="shared" ref="AF11" si="3">AE11+1</f>
        <v>45169</v>
      </c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tir</v>
      </c>
      <c r="C12" s="34" t="str">
        <f t="shared" ref="C12:AC12" si="4">TEXT(C11,"ddd")</f>
        <v>ons</v>
      </c>
      <c r="D12" s="34" t="str">
        <f t="shared" si="4"/>
        <v>tor</v>
      </c>
      <c r="E12" s="34" t="str">
        <f t="shared" si="4"/>
        <v>fre</v>
      </c>
      <c r="F12" s="34" t="str">
        <f t="shared" si="4"/>
        <v>lør</v>
      </c>
      <c r="G12" s="34" t="str">
        <f t="shared" si="4"/>
        <v>søn</v>
      </c>
      <c r="H12" s="34" t="str">
        <f t="shared" si="4"/>
        <v>man</v>
      </c>
      <c r="I12" s="34" t="str">
        <f t="shared" si="4"/>
        <v>tir</v>
      </c>
      <c r="J12" s="34" t="str">
        <f t="shared" si="4"/>
        <v>ons</v>
      </c>
      <c r="K12" s="34" t="str">
        <f t="shared" si="4"/>
        <v>tor</v>
      </c>
      <c r="L12" s="34" t="str">
        <f t="shared" si="4"/>
        <v>fre</v>
      </c>
      <c r="M12" s="34" t="str">
        <f t="shared" si="4"/>
        <v>lør</v>
      </c>
      <c r="N12" s="34" t="str">
        <f t="shared" si="4"/>
        <v>søn</v>
      </c>
      <c r="O12" s="34" t="str">
        <f t="shared" si="4"/>
        <v>man</v>
      </c>
      <c r="P12" s="34" t="str">
        <f t="shared" si="4"/>
        <v>tir</v>
      </c>
      <c r="Q12" s="34" t="str">
        <f t="shared" si="4"/>
        <v>ons</v>
      </c>
      <c r="R12" s="34" t="str">
        <f t="shared" si="4"/>
        <v>tor</v>
      </c>
      <c r="S12" s="34" t="str">
        <f t="shared" si="4"/>
        <v>fre</v>
      </c>
      <c r="T12" s="34" t="str">
        <f t="shared" si="4"/>
        <v>lør</v>
      </c>
      <c r="U12" s="34" t="str">
        <f t="shared" si="4"/>
        <v>søn</v>
      </c>
      <c r="V12" s="34" t="str">
        <f t="shared" si="4"/>
        <v>man</v>
      </c>
      <c r="W12" s="34" t="str">
        <f t="shared" si="4"/>
        <v>tir</v>
      </c>
      <c r="X12" s="34" t="str">
        <f t="shared" si="4"/>
        <v>ons</v>
      </c>
      <c r="Y12" s="34" t="str">
        <f t="shared" si="4"/>
        <v>tor</v>
      </c>
      <c r="Z12" s="34" t="str">
        <f t="shared" si="4"/>
        <v>fre</v>
      </c>
      <c r="AA12" s="34" t="str">
        <f t="shared" si="4"/>
        <v>lør</v>
      </c>
      <c r="AB12" s="34" t="str">
        <f t="shared" si="4"/>
        <v>søn</v>
      </c>
      <c r="AC12" s="34" t="str">
        <f t="shared" si="4"/>
        <v>man</v>
      </c>
      <c r="AD12" s="34" t="str">
        <f t="shared" ref="AD12:AF12" si="5">TEXT(AD11,"ddd")</f>
        <v>tir</v>
      </c>
      <c r="AE12" s="34" t="str">
        <f t="shared" si="5"/>
        <v>ons</v>
      </c>
      <c r="AF12" s="34" t="str">
        <f t="shared" si="5"/>
        <v>tor</v>
      </c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6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6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6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6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6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6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6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6"/>
        <v>0</v>
      </c>
    </row>
    <row r="22" spans="1:34" ht="12.75" customHeight="1" x14ac:dyDescent="0.2">
      <c r="A22" s="28" t="s">
        <v>17</v>
      </c>
      <c r="B22" s="35">
        <f t="shared" ref="B22:AE22" si="7">SUM(B14:B21)</f>
        <v>0</v>
      </c>
      <c r="C22" s="35">
        <f t="shared" si="7"/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>SUM(AF14:AF21)</f>
        <v>0</v>
      </c>
      <c r="AG22" s="35">
        <f t="shared" si="6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8">SUM(B24:B26)</f>
        <v>0</v>
      </c>
      <c r="C27" s="35">
        <f t="shared" si="8"/>
        <v>0</v>
      </c>
      <c r="D27" s="35">
        <f t="shared" si="8"/>
        <v>0</v>
      </c>
      <c r="E27" s="35">
        <f t="shared" si="8"/>
        <v>0</v>
      </c>
      <c r="F27" s="35">
        <f t="shared" si="8"/>
        <v>0</v>
      </c>
      <c r="G27" s="35">
        <f t="shared" si="8"/>
        <v>0</v>
      </c>
      <c r="H27" s="35">
        <f t="shared" si="8"/>
        <v>0</v>
      </c>
      <c r="I27" s="35">
        <f t="shared" si="8"/>
        <v>0</v>
      </c>
      <c r="J27" s="35">
        <f t="shared" si="8"/>
        <v>0</v>
      </c>
      <c r="K27" s="35">
        <f t="shared" si="8"/>
        <v>0</v>
      </c>
      <c r="L27" s="35">
        <f t="shared" si="8"/>
        <v>0</v>
      </c>
      <c r="M27" s="35">
        <f t="shared" si="8"/>
        <v>0</v>
      </c>
      <c r="N27" s="35">
        <f t="shared" si="8"/>
        <v>0</v>
      </c>
      <c r="O27" s="35">
        <f t="shared" si="8"/>
        <v>0</v>
      </c>
      <c r="P27" s="35">
        <f t="shared" si="8"/>
        <v>0</v>
      </c>
      <c r="Q27" s="35">
        <f t="shared" si="8"/>
        <v>0</v>
      </c>
      <c r="R27" s="35">
        <f t="shared" si="8"/>
        <v>0</v>
      </c>
      <c r="S27" s="35">
        <f t="shared" si="8"/>
        <v>0</v>
      </c>
      <c r="T27" s="35">
        <f t="shared" si="8"/>
        <v>0</v>
      </c>
      <c r="U27" s="35">
        <f t="shared" si="8"/>
        <v>0</v>
      </c>
      <c r="V27" s="35">
        <f t="shared" si="8"/>
        <v>0</v>
      </c>
      <c r="W27" s="35">
        <f t="shared" si="8"/>
        <v>0</v>
      </c>
      <c r="X27" s="35">
        <f t="shared" si="8"/>
        <v>0</v>
      </c>
      <c r="Y27" s="35">
        <f t="shared" si="8"/>
        <v>0</v>
      </c>
      <c r="Z27" s="35">
        <f t="shared" si="8"/>
        <v>0</v>
      </c>
      <c r="AA27" s="35">
        <f t="shared" si="8"/>
        <v>0</v>
      </c>
      <c r="AB27" s="35">
        <f t="shared" si="8"/>
        <v>0</v>
      </c>
      <c r="AC27" s="35">
        <f t="shared" si="8"/>
        <v>0</v>
      </c>
      <c r="AD27" s="35">
        <f t="shared" si="8"/>
        <v>0</v>
      </c>
      <c r="AE27" s="35">
        <f t="shared" si="8"/>
        <v>0</v>
      </c>
      <c r="AF27" s="35">
        <f t="shared" si="8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9">C22+C27</f>
        <v>0</v>
      </c>
      <c r="D28" s="39">
        <f t="shared" si="9"/>
        <v>0</v>
      </c>
      <c r="E28" s="39">
        <f t="shared" si="9"/>
        <v>0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39">
        <f t="shared" si="9"/>
        <v>0</v>
      </c>
      <c r="P28" s="39">
        <f t="shared" si="9"/>
        <v>0</v>
      </c>
      <c r="Q28" s="39">
        <f t="shared" si="9"/>
        <v>0</v>
      </c>
      <c r="R28" s="39">
        <f t="shared" si="9"/>
        <v>0</v>
      </c>
      <c r="S28" s="39">
        <f t="shared" si="9"/>
        <v>0</v>
      </c>
      <c r="T28" s="39">
        <f t="shared" si="9"/>
        <v>0</v>
      </c>
      <c r="U28" s="39">
        <f t="shared" si="9"/>
        <v>0</v>
      </c>
      <c r="V28" s="39">
        <f t="shared" si="9"/>
        <v>0</v>
      </c>
      <c r="W28" s="39">
        <f t="shared" si="9"/>
        <v>0</v>
      </c>
      <c r="X28" s="39">
        <f t="shared" si="9"/>
        <v>0</v>
      </c>
      <c r="Y28" s="39">
        <f t="shared" si="9"/>
        <v>0</v>
      </c>
      <c r="Z28" s="39">
        <f t="shared" si="9"/>
        <v>0</v>
      </c>
      <c r="AA28" s="39">
        <f t="shared" si="9"/>
        <v>0</v>
      </c>
      <c r="AB28" s="39">
        <f t="shared" si="9"/>
        <v>0</v>
      </c>
      <c r="AC28" s="39">
        <f t="shared" si="9"/>
        <v>0</v>
      </c>
      <c r="AD28" s="39">
        <f t="shared" si="9"/>
        <v>0</v>
      </c>
      <c r="AE28" s="39">
        <f t="shared" si="9"/>
        <v>0</v>
      </c>
      <c r="AF28" s="39">
        <f t="shared" si="9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2" t="str">
        <f>IF('1'!A33="","",'1'!A33)</f>
        <v/>
      </c>
      <c r="B33" s="51"/>
      <c r="C33" s="51"/>
      <c r="D33" s="51"/>
      <c r="G33" s="127" t="str">
        <f>IF('1'!G33:M33="","",'1'!G33:M33)</f>
        <v/>
      </c>
      <c r="H33" s="128"/>
      <c r="I33" s="128"/>
      <c r="J33" s="128"/>
      <c r="K33" s="128"/>
      <c r="L33" s="128"/>
      <c r="M33" s="129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'7'!AH33+'8'!AG33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'7'!AH34+'8'!AG34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61" priority="26" operator="containsText" text="lø">
      <formula>NOT(ISERROR(SEARCH("lø",B12)))</formula>
    </cfRule>
    <cfRule type="containsText" dxfId="160" priority="27" operator="containsText" text="sø">
      <formula>NOT(ISERROR(SEARCH("sø",B12)))</formula>
    </cfRule>
  </conditionalFormatting>
  <conditionalFormatting sqref="B14:AF21">
    <cfRule type="expression" dxfId="159" priority="24">
      <formula>B$12="sø"</formula>
    </cfRule>
    <cfRule type="expression" dxfId="158" priority="25">
      <formula>B$12="lø"</formula>
    </cfRule>
  </conditionalFormatting>
  <conditionalFormatting sqref="I14">
    <cfRule type="expression" dxfId="157" priority="22">
      <formula>$H$12="sø"</formula>
    </cfRule>
    <cfRule type="expression" dxfId="156" priority="23">
      <formula>$H$12="lø"</formula>
    </cfRule>
  </conditionalFormatting>
  <conditionalFormatting sqref="J14">
    <cfRule type="expression" dxfId="155" priority="20">
      <formula>J$12="sø"</formula>
    </cfRule>
    <cfRule type="expression" dxfId="154" priority="21">
      <formula>J$12="lø"</formula>
    </cfRule>
  </conditionalFormatting>
  <conditionalFormatting sqref="B24:AF24">
    <cfRule type="expression" dxfId="153" priority="18">
      <formula>B$12="sø"</formula>
    </cfRule>
    <cfRule type="expression" dxfId="152" priority="19">
      <formula>B$12="lø"</formula>
    </cfRule>
  </conditionalFormatting>
  <conditionalFormatting sqref="I24">
    <cfRule type="expression" dxfId="151" priority="16">
      <formula>$H$12="sø"</formula>
    </cfRule>
    <cfRule type="expression" dxfId="150" priority="17">
      <formula>$H$12="lø"</formula>
    </cfRule>
  </conditionalFormatting>
  <conditionalFormatting sqref="J24">
    <cfRule type="expression" dxfId="149" priority="14">
      <formula>J$12="sø"</formula>
    </cfRule>
    <cfRule type="expression" dxfId="148" priority="15">
      <formula>J$12="lø"</formula>
    </cfRule>
  </conditionalFormatting>
  <conditionalFormatting sqref="B25:AF25">
    <cfRule type="expression" dxfId="147" priority="12">
      <formula>B$12="sø"</formula>
    </cfRule>
    <cfRule type="expression" dxfId="146" priority="13">
      <formula>B$12="lø"</formula>
    </cfRule>
  </conditionalFormatting>
  <conditionalFormatting sqref="I25">
    <cfRule type="expression" dxfId="145" priority="10">
      <formula>$H$12="sø"</formula>
    </cfRule>
    <cfRule type="expression" dxfId="144" priority="11">
      <formula>$H$12="lø"</formula>
    </cfRule>
  </conditionalFormatting>
  <conditionalFormatting sqref="J25">
    <cfRule type="expression" dxfId="143" priority="8">
      <formula>J$12="sø"</formula>
    </cfRule>
    <cfRule type="expression" dxfId="142" priority="9">
      <formula>J$12="lø"</formula>
    </cfRule>
  </conditionalFormatting>
  <conditionalFormatting sqref="B26:AF26">
    <cfRule type="expression" dxfId="141" priority="6">
      <formula>B$12="sø"</formula>
    </cfRule>
    <cfRule type="expression" dxfId="140" priority="7">
      <formula>B$12="lø"</formula>
    </cfRule>
  </conditionalFormatting>
  <conditionalFormatting sqref="I26">
    <cfRule type="expression" dxfId="139" priority="4">
      <formula>$H$12="sø"</formula>
    </cfRule>
    <cfRule type="expression" dxfId="138" priority="5">
      <formula>$H$12="lø"</formula>
    </cfRule>
  </conditionalFormatting>
  <conditionalFormatting sqref="J26">
    <cfRule type="expression" dxfId="137" priority="2">
      <formula>J$12="sø"</formula>
    </cfRule>
    <cfRule type="expression" dxfId="136" priority="3">
      <formula>J$12="lø"</formula>
    </cfRule>
  </conditionalFormatting>
  <conditionalFormatting sqref="B28:AF29">
    <cfRule type="cellIs" dxfId="135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I41"/>
  <sheetViews>
    <sheetView showGridLines="0" zoomScale="85" zoomScaleNormal="85" workbookViewId="0">
      <selection activeCell="B35" sqref="B35:B38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5"/>
      <c r="AC1" s="15"/>
      <c r="AD1" s="15"/>
    </row>
    <row r="2" spans="1:35" ht="29.25" customHeight="1" x14ac:dyDescent="0.5">
      <c r="B2" s="118" t="s">
        <v>102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15"/>
      <c r="AC2" s="15"/>
      <c r="AD2" s="15"/>
      <c r="AI2" s="22" t="s">
        <v>53</v>
      </c>
    </row>
    <row r="3" spans="1:35" ht="12" customHeight="1" x14ac:dyDescent="0.2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"/>
      <c r="AC3" s="17"/>
      <c r="AD3" s="17"/>
      <c r="AI3" s="23">
        <v>44927</v>
      </c>
    </row>
    <row r="4" spans="1:35" ht="28.5" customHeight="1" x14ac:dyDescent="0.5">
      <c r="A4" s="43"/>
      <c r="H4" s="118">
        <f>YEAR(B11)</f>
        <v>2023</v>
      </c>
      <c r="I4" s="118"/>
      <c r="J4" s="119"/>
      <c r="K4" s="119"/>
      <c r="L4" s="1" t="str">
        <f>TEXT(B11,"mmmm")</f>
        <v>september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7"/>
      <c r="AC4" s="17"/>
      <c r="AD4" s="10"/>
      <c r="AE4" s="10"/>
      <c r="AF4" s="10"/>
      <c r="AG4" s="10"/>
      <c r="AI4" s="23">
        <v>44292</v>
      </c>
    </row>
    <row r="5" spans="1:35" ht="27.75" customHeight="1" x14ac:dyDescent="0.25">
      <c r="A5" s="44"/>
      <c r="B5" s="120"/>
      <c r="C5" s="120"/>
      <c r="D5" s="120"/>
      <c r="E5" s="120"/>
      <c r="F5" s="120"/>
      <c r="G5" s="120"/>
      <c r="H5" s="120"/>
      <c r="I5" s="120"/>
      <c r="J5" s="120"/>
      <c r="K5" s="120"/>
      <c r="Q5" s="3"/>
      <c r="R5" s="3"/>
      <c r="S5" s="4"/>
      <c r="T5" s="8"/>
      <c r="Y5" s="9"/>
      <c r="Z5" s="9"/>
      <c r="AA5" s="9"/>
      <c r="AB5" s="17"/>
      <c r="AC5" s="17"/>
      <c r="AD5" s="9"/>
      <c r="AE5" s="15"/>
      <c r="AF5" s="16"/>
      <c r="AI5" s="23">
        <v>44293</v>
      </c>
    </row>
    <row r="6" spans="1:35" ht="24" customHeight="1" x14ac:dyDescent="0.2">
      <c r="A6" s="115" t="s">
        <v>25</v>
      </c>
      <c r="B6" s="116"/>
      <c r="C6" s="117"/>
      <c r="D6" s="124" t="str">
        <f>'1'!D6:J6</f>
        <v>Testing</v>
      </c>
      <c r="E6" s="125"/>
      <c r="F6" s="125"/>
      <c r="G6" s="125"/>
      <c r="H6" s="125"/>
      <c r="I6" s="125"/>
      <c r="J6" s="126"/>
      <c r="K6" s="121" t="s">
        <v>21</v>
      </c>
      <c r="L6" s="122"/>
      <c r="M6" s="122"/>
      <c r="N6" s="122"/>
      <c r="O6" s="122"/>
      <c r="P6" s="122"/>
      <c r="Q6" s="122"/>
      <c r="R6" s="122"/>
      <c r="S6" s="123"/>
      <c r="T6" s="124">
        <f>'1'!T6:AA6</f>
        <v>10</v>
      </c>
      <c r="U6" s="125"/>
      <c r="V6" s="125"/>
      <c r="W6" s="125"/>
      <c r="X6" s="125"/>
      <c r="Y6" s="125"/>
      <c r="Z6" s="125"/>
      <c r="AA6" s="126"/>
      <c r="AB6" s="3"/>
      <c r="AC6" s="3"/>
      <c r="AD6" s="3"/>
      <c r="AE6" s="17"/>
      <c r="AF6" s="18" t="s">
        <v>9</v>
      </c>
      <c r="AG6" s="20">
        <f>37.5*B6</f>
        <v>0</v>
      </c>
      <c r="AI6" s="23">
        <v>44296</v>
      </c>
    </row>
    <row r="7" spans="1:35" ht="27" customHeight="1" x14ac:dyDescent="0.2">
      <c r="A7" s="115" t="s">
        <v>27</v>
      </c>
      <c r="B7" s="116"/>
      <c r="C7" s="117"/>
      <c r="D7" s="124" t="str">
        <f>'1'!D7:AA7</f>
        <v>EU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3"/>
      <c r="AC7" s="3"/>
      <c r="AD7" s="3"/>
      <c r="AE7" s="10"/>
      <c r="AF7" s="18" t="s">
        <v>10</v>
      </c>
      <c r="AG7" s="20">
        <f>7.5*B6</f>
        <v>0</v>
      </c>
      <c r="AI7" s="23">
        <v>43586</v>
      </c>
    </row>
    <row r="8" spans="1:35" ht="27.75" customHeight="1" x14ac:dyDescent="0.2">
      <c r="A8" s="115" t="s">
        <v>26</v>
      </c>
      <c r="B8" s="116"/>
      <c r="C8" s="117"/>
      <c r="D8" s="112">
        <f>'1'!D8:AA8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3"/>
      <c r="AD8" s="3"/>
      <c r="AE8" s="3"/>
      <c r="AF8" s="18" t="s">
        <v>11</v>
      </c>
      <c r="AG8" s="21">
        <f>NETWORKDAYS(B11,AE11,AI3:AI14)</f>
        <v>21</v>
      </c>
      <c r="AI8" s="23">
        <v>43602</v>
      </c>
    </row>
    <row r="9" spans="1:35" ht="12.95" customHeight="1" x14ac:dyDescent="0.2">
      <c r="A9" s="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/>
      <c r="AA9" s="3"/>
      <c r="AB9" s="3"/>
      <c r="AC9" s="3"/>
      <c r="AD9" s="3"/>
      <c r="AE9" s="3"/>
      <c r="AF9" s="18" t="s">
        <v>13</v>
      </c>
      <c r="AG9" s="21">
        <f>AG8*AG7</f>
        <v>0</v>
      </c>
      <c r="AI9" s="23">
        <v>43603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7"/>
      <c r="AI10" s="23">
        <v>43614</v>
      </c>
    </row>
    <row r="11" spans="1:35" ht="12.95" customHeight="1" x14ac:dyDescent="0.2">
      <c r="A11" s="32" t="s">
        <v>0</v>
      </c>
      <c r="B11" s="33">
        <v>45170</v>
      </c>
      <c r="C11" s="33">
        <f>B11+1</f>
        <v>45171</v>
      </c>
      <c r="D11" s="33">
        <f t="shared" ref="D11:AC11" si="0">C11+1</f>
        <v>45172</v>
      </c>
      <c r="E11" s="33">
        <f t="shared" si="0"/>
        <v>45173</v>
      </c>
      <c r="F11" s="33">
        <f t="shared" si="0"/>
        <v>45174</v>
      </c>
      <c r="G11" s="33">
        <f t="shared" si="0"/>
        <v>45175</v>
      </c>
      <c r="H11" s="33">
        <f t="shared" si="0"/>
        <v>45176</v>
      </c>
      <c r="I11" s="33">
        <f t="shared" si="0"/>
        <v>45177</v>
      </c>
      <c r="J11" s="33">
        <f t="shared" si="0"/>
        <v>45178</v>
      </c>
      <c r="K11" s="33">
        <f t="shared" si="0"/>
        <v>45179</v>
      </c>
      <c r="L11" s="33">
        <f t="shared" si="0"/>
        <v>45180</v>
      </c>
      <c r="M11" s="33">
        <f t="shared" si="0"/>
        <v>45181</v>
      </c>
      <c r="N11" s="33">
        <f>M11+1</f>
        <v>45182</v>
      </c>
      <c r="O11" s="33">
        <f t="shared" si="0"/>
        <v>45183</v>
      </c>
      <c r="P11" s="33">
        <f t="shared" si="0"/>
        <v>45184</v>
      </c>
      <c r="Q11" s="33">
        <f t="shared" si="0"/>
        <v>45185</v>
      </c>
      <c r="R11" s="33">
        <f t="shared" si="0"/>
        <v>45186</v>
      </c>
      <c r="S11" s="33">
        <f t="shared" si="0"/>
        <v>45187</v>
      </c>
      <c r="T11" s="33">
        <f t="shared" si="0"/>
        <v>45188</v>
      </c>
      <c r="U11" s="33">
        <f t="shared" si="0"/>
        <v>45189</v>
      </c>
      <c r="V11" s="33">
        <f t="shared" si="0"/>
        <v>45190</v>
      </c>
      <c r="W11" s="33">
        <f t="shared" si="0"/>
        <v>45191</v>
      </c>
      <c r="X11" s="33">
        <f t="shared" si="0"/>
        <v>45192</v>
      </c>
      <c r="Y11" s="33">
        <f t="shared" si="0"/>
        <v>45193</v>
      </c>
      <c r="Z11" s="33">
        <f t="shared" si="0"/>
        <v>45194</v>
      </c>
      <c r="AA11" s="33">
        <f t="shared" si="0"/>
        <v>45195</v>
      </c>
      <c r="AB11" s="33">
        <f t="shared" si="0"/>
        <v>45196</v>
      </c>
      <c r="AC11" s="33">
        <f t="shared" si="0"/>
        <v>45197</v>
      </c>
      <c r="AD11" s="33">
        <f t="shared" ref="AD11" si="1">AC11+1</f>
        <v>45198</v>
      </c>
      <c r="AE11" s="33">
        <f t="shared" ref="AE11" si="2">AD11+1</f>
        <v>45199</v>
      </c>
      <c r="AF11" s="33"/>
      <c r="AG11" s="28" t="s">
        <v>7</v>
      </c>
      <c r="AI11" s="23">
        <v>43824</v>
      </c>
    </row>
    <row r="12" spans="1:35" ht="12.95" customHeight="1" x14ac:dyDescent="0.2">
      <c r="A12" s="32" t="s">
        <v>1</v>
      </c>
      <c r="B12" s="34" t="str">
        <f>TEXT(B11,"ddd")</f>
        <v>fre</v>
      </c>
      <c r="C12" s="34" t="str">
        <f t="shared" ref="C12:AC12" si="3">TEXT(C11,"ddd")</f>
        <v>lør</v>
      </c>
      <c r="D12" s="34" t="str">
        <f t="shared" si="3"/>
        <v>søn</v>
      </c>
      <c r="E12" s="34" t="str">
        <f t="shared" si="3"/>
        <v>man</v>
      </c>
      <c r="F12" s="34" t="str">
        <f t="shared" si="3"/>
        <v>tir</v>
      </c>
      <c r="G12" s="34" t="str">
        <f t="shared" si="3"/>
        <v>ons</v>
      </c>
      <c r="H12" s="34" t="str">
        <f t="shared" si="3"/>
        <v>tor</v>
      </c>
      <c r="I12" s="34" t="str">
        <f t="shared" si="3"/>
        <v>fre</v>
      </c>
      <c r="J12" s="34" t="str">
        <f t="shared" si="3"/>
        <v>lør</v>
      </c>
      <c r="K12" s="34" t="str">
        <f t="shared" si="3"/>
        <v>søn</v>
      </c>
      <c r="L12" s="34" t="str">
        <f t="shared" si="3"/>
        <v>man</v>
      </c>
      <c r="M12" s="34" t="str">
        <f t="shared" si="3"/>
        <v>tir</v>
      </c>
      <c r="N12" s="34" t="str">
        <f t="shared" si="3"/>
        <v>ons</v>
      </c>
      <c r="O12" s="34" t="str">
        <f t="shared" si="3"/>
        <v>tor</v>
      </c>
      <c r="P12" s="34" t="str">
        <f t="shared" si="3"/>
        <v>fre</v>
      </c>
      <c r="Q12" s="34" t="str">
        <f t="shared" si="3"/>
        <v>lør</v>
      </c>
      <c r="R12" s="34" t="str">
        <f t="shared" si="3"/>
        <v>søn</v>
      </c>
      <c r="S12" s="34" t="str">
        <f t="shared" si="3"/>
        <v>man</v>
      </c>
      <c r="T12" s="34" t="str">
        <f t="shared" si="3"/>
        <v>tir</v>
      </c>
      <c r="U12" s="34" t="str">
        <f t="shared" si="3"/>
        <v>ons</v>
      </c>
      <c r="V12" s="34" t="str">
        <f t="shared" si="3"/>
        <v>tor</v>
      </c>
      <c r="W12" s="34" t="str">
        <f t="shared" si="3"/>
        <v>fre</v>
      </c>
      <c r="X12" s="34" t="str">
        <f t="shared" si="3"/>
        <v>lør</v>
      </c>
      <c r="Y12" s="34" t="str">
        <f t="shared" si="3"/>
        <v>søn</v>
      </c>
      <c r="Z12" s="34" t="str">
        <f t="shared" si="3"/>
        <v>man</v>
      </c>
      <c r="AA12" s="34" t="str">
        <f t="shared" si="3"/>
        <v>tir</v>
      </c>
      <c r="AB12" s="34" t="str">
        <f t="shared" si="3"/>
        <v>ons</v>
      </c>
      <c r="AC12" s="34" t="str">
        <f t="shared" si="3"/>
        <v>tor</v>
      </c>
      <c r="AD12" s="34" t="str">
        <f t="shared" ref="AD12:AE12" si="4">TEXT(AD11,"ddd")</f>
        <v>fre</v>
      </c>
      <c r="AE12" s="34" t="str">
        <f t="shared" si="4"/>
        <v>lør</v>
      </c>
      <c r="AF12" s="34"/>
      <c r="AG12" s="26"/>
      <c r="AI12" s="23">
        <v>43825</v>
      </c>
    </row>
    <row r="13" spans="1:35" ht="12.95" customHeight="1" x14ac:dyDescent="0.2">
      <c r="A13" s="29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6"/>
      <c r="AI13" s="23"/>
    </row>
    <row r="14" spans="1:35" ht="12.95" customHeight="1" x14ac:dyDescent="0.2">
      <c r="A14" s="31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7"/>
      <c r="AG14" s="35">
        <f t="shared" ref="AG14:AG22" si="5">SUM(B14:AF14)</f>
        <v>0</v>
      </c>
      <c r="AI14" s="23"/>
    </row>
    <row r="15" spans="1:35" ht="12.95" customHeight="1" x14ac:dyDescent="0.2">
      <c r="A15" s="31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7"/>
      <c r="AG15" s="35">
        <f t="shared" si="5"/>
        <v>0</v>
      </c>
      <c r="AI15" s="19"/>
    </row>
    <row r="16" spans="1:35" ht="12.95" customHeight="1" x14ac:dyDescent="0.2">
      <c r="A16" s="31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7"/>
      <c r="AG16" s="35">
        <f t="shared" si="5"/>
        <v>0</v>
      </c>
    </row>
    <row r="17" spans="1:34" ht="12.95" customHeight="1" x14ac:dyDescent="0.2">
      <c r="A17" s="3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7"/>
      <c r="AG17" s="35">
        <f t="shared" si="5"/>
        <v>0</v>
      </c>
    </row>
    <row r="18" spans="1:34" ht="12.95" customHeight="1" x14ac:dyDescent="0.2">
      <c r="A18" s="3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7"/>
      <c r="AG18" s="35">
        <f t="shared" si="5"/>
        <v>0</v>
      </c>
    </row>
    <row r="19" spans="1:34" ht="12.95" customHeight="1" x14ac:dyDescent="0.2">
      <c r="A19" s="3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7"/>
      <c r="AG19" s="35">
        <f t="shared" si="5"/>
        <v>0</v>
      </c>
    </row>
    <row r="20" spans="1:34" ht="12.95" customHeight="1" x14ac:dyDescent="0.2">
      <c r="A20" s="3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7"/>
      <c r="AG20" s="35">
        <f t="shared" si="5"/>
        <v>0</v>
      </c>
    </row>
    <row r="21" spans="1:34" ht="12.95" customHeight="1" x14ac:dyDescent="0.2">
      <c r="A21" s="3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7"/>
      <c r="AG21" s="35">
        <f t="shared" si="5"/>
        <v>0</v>
      </c>
    </row>
    <row r="22" spans="1:34" ht="12.75" customHeight="1" x14ac:dyDescent="0.2">
      <c r="A22" s="28" t="s">
        <v>17</v>
      </c>
      <c r="B22" s="35">
        <f t="shared" ref="B22:AE22" si="6">SUM(B14:B21)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  <c r="S22" s="35">
        <f t="shared" si="6"/>
        <v>0</v>
      </c>
      <c r="T22" s="35">
        <f t="shared" si="6"/>
        <v>0</v>
      </c>
      <c r="U22" s="35">
        <f t="shared" si="6"/>
        <v>0</v>
      </c>
      <c r="V22" s="35">
        <f t="shared" si="6"/>
        <v>0</v>
      </c>
      <c r="W22" s="35">
        <f t="shared" si="6"/>
        <v>0</v>
      </c>
      <c r="X22" s="35">
        <f t="shared" si="6"/>
        <v>0</v>
      </c>
      <c r="Y22" s="35">
        <f t="shared" si="6"/>
        <v>0</v>
      </c>
      <c r="Z22" s="35">
        <f t="shared" si="6"/>
        <v>0</v>
      </c>
      <c r="AA22" s="35">
        <f t="shared" si="6"/>
        <v>0</v>
      </c>
      <c r="AB22" s="35">
        <f t="shared" si="6"/>
        <v>0</v>
      </c>
      <c r="AC22" s="35">
        <f t="shared" si="6"/>
        <v>0</v>
      </c>
      <c r="AD22" s="35">
        <f t="shared" si="6"/>
        <v>0</v>
      </c>
      <c r="AE22" s="35">
        <f t="shared" si="6"/>
        <v>0</v>
      </c>
      <c r="AF22" s="35">
        <f>SUM(AF14:AF21)</f>
        <v>0</v>
      </c>
      <c r="AG22" s="35">
        <f t="shared" si="5"/>
        <v>0</v>
      </c>
    </row>
    <row r="23" spans="1:34" ht="12.95" customHeight="1" x14ac:dyDescent="0.2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95" customHeight="1" x14ac:dyDescent="0.2">
      <c r="A24" s="26" t="s">
        <v>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7"/>
      <c r="AG24" s="35">
        <f>SUM(B24:AF24)</f>
        <v>0</v>
      </c>
    </row>
    <row r="25" spans="1:34" x14ac:dyDescent="0.2">
      <c r="A25" s="26" t="s">
        <v>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7"/>
      <c r="AG25" s="35">
        <f>SUM(B25:AF25)</f>
        <v>0</v>
      </c>
    </row>
    <row r="26" spans="1:34" x14ac:dyDescent="0.2">
      <c r="A26" s="26" t="s">
        <v>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  <c r="AG26" s="35">
        <f>SUM(B26:AF26)</f>
        <v>0</v>
      </c>
    </row>
    <row r="27" spans="1:34" x14ac:dyDescent="0.2">
      <c r="A27" s="28" t="s">
        <v>6</v>
      </c>
      <c r="B27" s="35">
        <f t="shared" ref="B27:AF27" si="7">SUM(B24:B26)</f>
        <v>0</v>
      </c>
      <c r="C27" s="35">
        <f t="shared" si="7"/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 t="shared" si="7"/>
        <v>0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  <c r="Q27" s="35">
        <f t="shared" si="7"/>
        <v>0</v>
      </c>
      <c r="R27" s="35">
        <f t="shared" si="7"/>
        <v>0</v>
      </c>
      <c r="S27" s="35">
        <f t="shared" si="7"/>
        <v>0</v>
      </c>
      <c r="T27" s="35">
        <f t="shared" si="7"/>
        <v>0</v>
      </c>
      <c r="U27" s="35">
        <f t="shared" si="7"/>
        <v>0</v>
      </c>
      <c r="V27" s="35">
        <f t="shared" si="7"/>
        <v>0</v>
      </c>
      <c r="W27" s="35">
        <f t="shared" si="7"/>
        <v>0</v>
      </c>
      <c r="X27" s="35">
        <f t="shared" si="7"/>
        <v>0</v>
      </c>
      <c r="Y27" s="35">
        <f t="shared" si="7"/>
        <v>0</v>
      </c>
      <c r="Z27" s="35">
        <f t="shared" si="7"/>
        <v>0</v>
      </c>
      <c r="AA27" s="35">
        <f t="shared" si="7"/>
        <v>0</v>
      </c>
      <c r="AB27" s="35">
        <f t="shared" si="7"/>
        <v>0</v>
      </c>
      <c r="AC27" s="35">
        <f t="shared" si="7"/>
        <v>0</v>
      </c>
      <c r="AD27" s="35">
        <f t="shared" si="7"/>
        <v>0</v>
      </c>
      <c r="AE27" s="35">
        <f t="shared" si="7"/>
        <v>0</v>
      </c>
      <c r="AF27" s="35">
        <f t="shared" si="7"/>
        <v>0</v>
      </c>
      <c r="AG27" s="35">
        <f>SUM(B27:AF27)</f>
        <v>0</v>
      </c>
    </row>
    <row r="28" spans="1:34" x14ac:dyDescent="0.2">
      <c r="A28" s="38" t="s">
        <v>14</v>
      </c>
      <c r="B28" s="39">
        <f>B22+B27</f>
        <v>0</v>
      </c>
      <c r="C28" s="39">
        <f t="shared" ref="C28:AF28" si="8">C22+C27</f>
        <v>0</v>
      </c>
      <c r="D28" s="39">
        <f t="shared" si="8"/>
        <v>0</v>
      </c>
      <c r="E28" s="39">
        <f t="shared" si="8"/>
        <v>0</v>
      </c>
      <c r="F28" s="39">
        <f t="shared" si="8"/>
        <v>0</v>
      </c>
      <c r="G28" s="39">
        <f t="shared" si="8"/>
        <v>0</v>
      </c>
      <c r="H28" s="39">
        <f t="shared" si="8"/>
        <v>0</v>
      </c>
      <c r="I28" s="39">
        <f t="shared" si="8"/>
        <v>0</v>
      </c>
      <c r="J28" s="39">
        <f t="shared" si="8"/>
        <v>0</v>
      </c>
      <c r="K28" s="39">
        <f t="shared" si="8"/>
        <v>0</v>
      </c>
      <c r="L28" s="39">
        <f t="shared" si="8"/>
        <v>0</v>
      </c>
      <c r="M28" s="39">
        <f t="shared" si="8"/>
        <v>0</v>
      </c>
      <c r="N28" s="39">
        <f t="shared" si="8"/>
        <v>0</v>
      </c>
      <c r="O28" s="39">
        <f t="shared" si="8"/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9">
        <f t="shared" si="8"/>
        <v>0</v>
      </c>
      <c r="V28" s="39">
        <f t="shared" si="8"/>
        <v>0</v>
      </c>
      <c r="W28" s="39">
        <f t="shared" si="8"/>
        <v>0</v>
      </c>
      <c r="X28" s="39">
        <f t="shared" si="8"/>
        <v>0</v>
      </c>
      <c r="Y28" s="39">
        <f t="shared" si="8"/>
        <v>0</v>
      </c>
      <c r="Z28" s="39">
        <f t="shared" si="8"/>
        <v>0</v>
      </c>
      <c r="AA28" s="39">
        <f t="shared" si="8"/>
        <v>0</v>
      </c>
      <c r="AB28" s="39">
        <f t="shared" si="8"/>
        <v>0</v>
      </c>
      <c r="AC28" s="39">
        <f t="shared" si="8"/>
        <v>0</v>
      </c>
      <c r="AD28" s="39">
        <f t="shared" si="8"/>
        <v>0</v>
      </c>
      <c r="AE28" s="39">
        <f t="shared" si="8"/>
        <v>0</v>
      </c>
      <c r="AF28" s="39">
        <f t="shared" si="8"/>
        <v>0</v>
      </c>
      <c r="AG28" s="40">
        <f>AG27</f>
        <v>0</v>
      </c>
    </row>
    <row r="29" spans="1:34" x14ac:dyDescent="0.2">
      <c r="A29" s="46"/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5"/>
    </row>
    <row r="30" spans="1:34" ht="29.25" customHeight="1" x14ac:dyDescent="0.2">
      <c r="A30" s="104" t="s">
        <v>22</v>
      </c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48">
        <f>AG9-AG28</f>
        <v>0</v>
      </c>
    </row>
    <row r="32" spans="1:34" ht="17.25" customHeight="1" x14ac:dyDescent="0.2">
      <c r="A32" s="52" t="s">
        <v>23</v>
      </c>
      <c r="G32" s="109" t="s">
        <v>24</v>
      </c>
      <c r="H32" s="110"/>
      <c r="I32" s="110"/>
      <c r="J32" s="110"/>
      <c r="K32" s="110"/>
      <c r="L32" s="110"/>
      <c r="M32" s="111"/>
      <c r="Q32" s="14"/>
      <c r="W32" s="10"/>
      <c r="X32" s="10"/>
      <c r="Y32" s="10"/>
      <c r="Z32" s="10"/>
      <c r="AA32" s="10"/>
      <c r="AB32" s="10"/>
      <c r="AC32" s="10"/>
      <c r="AD32" s="10"/>
      <c r="AE32" s="24"/>
      <c r="AF32" s="10"/>
      <c r="AG32" s="10" t="s">
        <v>16</v>
      </c>
      <c r="AH32" s="36" t="s">
        <v>15</v>
      </c>
    </row>
    <row r="33" spans="1:34" x14ac:dyDescent="0.2">
      <c r="A33" s="64" t="str">
        <f>IF('1'!A33="","",'1'!A33)</f>
        <v/>
      </c>
      <c r="B33" s="51"/>
      <c r="C33" s="51"/>
      <c r="D33" s="51"/>
      <c r="G33" s="112" t="str">
        <f>IF('1'!G33:M33="","",'1'!G33:M33)</f>
        <v/>
      </c>
      <c r="H33" s="113"/>
      <c r="I33" s="113"/>
      <c r="J33" s="113"/>
      <c r="K33" s="113"/>
      <c r="L33" s="113"/>
      <c r="M33" s="114"/>
      <c r="W33" s="10"/>
      <c r="X33" s="10"/>
      <c r="Y33" s="10"/>
      <c r="Z33" s="10"/>
      <c r="AA33" s="10"/>
      <c r="AB33" s="10"/>
      <c r="AC33" s="10"/>
      <c r="AD33" s="13"/>
      <c r="AE33" s="13" t="s">
        <v>28</v>
      </c>
      <c r="AF33" s="13"/>
      <c r="AG33" s="41">
        <f>AG22</f>
        <v>0</v>
      </c>
      <c r="AH33" s="41">
        <f>'8'!AH33+'9'!AG33</f>
        <v>0</v>
      </c>
    </row>
    <row r="34" spans="1:34" x14ac:dyDescent="0.2">
      <c r="W34" s="10"/>
      <c r="X34" s="10"/>
      <c r="Y34" s="10"/>
      <c r="Z34" s="10"/>
      <c r="AA34" s="10"/>
      <c r="AB34" s="10"/>
      <c r="AC34" s="10"/>
      <c r="AD34" s="12"/>
      <c r="AE34" s="13" t="s">
        <v>5</v>
      </c>
      <c r="AF34" s="13"/>
      <c r="AG34" s="41">
        <f>AG27</f>
        <v>0</v>
      </c>
      <c r="AH34" s="41">
        <f>'8'!AH34+'9'!AG34</f>
        <v>0</v>
      </c>
    </row>
    <row r="35" spans="1:34" x14ac:dyDescent="0.2">
      <c r="A35" s="42"/>
      <c r="B35" s="42"/>
      <c r="C35" s="42"/>
      <c r="D35" s="42"/>
      <c r="G35" s="4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W35" s="10"/>
      <c r="X35" s="10"/>
      <c r="Y35" s="10"/>
      <c r="Z35" s="10"/>
      <c r="AA35" s="10"/>
      <c r="AB35" s="10"/>
      <c r="AC35" s="10"/>
      <c r="AD35" s="10"/>
      <c r="AE35" s="10" t="s">
        <v>7</v>
      </c>
      <c r="AF35" s="10"/>
      <c r="AG35" s="41">
        <f>AG33+AG34</f>
        <v>0</v>
      </c>
      <c r="AH35" s="41">
        <f>AH33+AH34</f>
        <v>0</v>
      </c>
    </row>
    <row r="36" spans="1:34" x14ac:dyDescent="0.2">
      <c r="A36" s="6" t="s">
        <v>12</v>
      </c>
      <c r="G36" s="6" t="s">
        <v>12</v>
      </c>
      <c r="W36" s="10"/>
      <c r="X36" s="10"/>
      <c r="Y36" s="10"/>
      <c r="Z36" s="10"/>
      <c r="AA36" s="10"/>
    </row>
    <row r="38" spans="1:34" x14ac:dyDescent="0.2">
      <c r="AG38" s="7"/>
    </row>
    <row r="40" spans="1:34" x14ac:dyDescent="0.2">
      <c r="AE40" s="5"/>
      <c r="AF40" s="5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34" priority="26" operator="containsText" text="lø">
      <formula>NOT(ISERROR(SEARCH("lø",B12)))</formula>
    </cfRule>
    <cfRule type="containsText" dxfId="133" priority="27" operator="containsText" text="sø">
      <formula>NOT(ISERROR(SEARCH("sø",B12)))</formula>
    </cfRule>
  </conditionalFormatting>
  <conditionalFormatting sqref="B14:AF21">
    <cfRule type="expression" dxfId="132" priority="24">
      <formula>B$12="sø"</formula>
    </cfRule>
    <cfRule type="expression" dxfId="131" priority="25">
      <formula>B$12="lø"</formula>
    </cfRule>
  </conditionalFormatting>
  <conditionalFormatting sqref="I14">
    <cfRule type="expression" dxfId="130" priority="22">
      <formula>$H$12="sø"</formula>
    </cfRule>
    <cfRule type="expression" dxfId="129" priority="23">
      <formula>$H$12="lø"</formula>
    </cfRule>
  </conditionalFormatting>
  <conditionalFormatting sqref="J14">
    <cfRule type="expression" dxfId="128" priority="20">
      <formula>J$12="sø"</formula>
    </cfRule>
    <cfRule type="expression" dxfId="127" priority="21">
      <formula>J$12="lø"</formula>
    </cfRule>
  </conditionalFormatting>
  <conditionalFormatting sqref="B24:AF24">
    <cfRule type="expression" dxfId="126" priority="18">
      <formula>B$12="sø"</formula>
    </cfRule>
    <cfRule type="expression" dxfId="125" priority="19">
      <formula>B$12="lø"</formula>
    </cfRule>
  </conditionalFormatting>
  <conditionalFormatting sqref="I24">
    <cfRule type="expression" dxfId="124" priority="16">
      <formula>$H$12="sø"</formula>
    </cfRule>
    <cfRule type="expression" dxfId="123" priority="17">
      <formula>$H$12="lø"</formula>
    </cfRule>
  </conditionalFormatting>
  <conditionalFormatting sqref="J24">
    <cfRule type="expression" dxfId="122" priority="14">
      <formula>J$12="sø"</formula>
    </cfRule>
    <cfRule type="expression" dxfId="121" priority="15">
      <formula>J$12="lø"</formula>
    </cfRule>
  </conditionalFormatting>
  <conditionalFormatting sqref="B25:AF25">
    <cfRule type="expression" dxfId="120" priority="12">
      <formula>B$12="sø"</formula>
    </cfRule>
    <cfRule type="expression" dxfId="119" priority="13">
      <formula>B$12="lø"</formula>
    </cfRule>
  </conditionalFormatting>
  <conditionalFormatting sqref="I25">
    <cfRule type="expression" dxfId="118" priority="10">
      <formula>$H$12="sø"</formula>
    </cfRule>
    <cfRule type="expression" dxfId="117" priority="11">
      <formula>$H$12="lø"</formula>
    </cfRule>
  </conditionalFormatting>
  <conditionalFormatting sqref="J25">
    <cfRule type="expression" dxfId="116" priority="8">
      <formula>J$12="sø"</formula>
    </cfRule>
    <cfRule type="expression" dxfId="115" priority="9">
      <formula>J$12="lø"</formula>
    </cfRule>
  </conditionalFormatting>
  <conditionalFormatting sqref="B26:AF26">
    <cfRule type="expression" dxfId="114" priority="6">
      <formula>B$12="sø"</formula>
    </cfRule>
    <cfRule type="expression" dxfId="113" priority="7">
      <formula>B$12="lø"</formula>
    </cfRule>
  </conditionalFormatting>
  <conditionalFormatting sqref="I26">
    <cfRule type="expression" dxfId="112" priority="4">
      <formula>$H$12="sø"</formula>
    </cfRule>
    <cfRule type="expression" dxfId="111" priority="5">
      <formula>$H$12="lø"</formula>
    </cfRule>
  </conditionalFormatting>
  <conditionalFormatting sqref="J26">
    <cfRule type="expression" dxfId="110" priority="2">
      <formula>J$12="sø"</formula>
    </cfRule>
    <cfRule type="expression" dxfId="109" priority="3">
      <formula>J$12="lø"</formula>
    </cfRule>
  </conditionalFormatting>
  <conditionalFormatting sqref="B28:AF29">
    <cfRule type="cellIs" dxfId="108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26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Oppsummering nytt format</vt:lpstr>
      <vt:lpstr>guidelines</vt:lpstr>
      <vt:lpstr>Sheet2</vt:lpstr>
      <vt:lpstr>Sheet1</vt:lpstr>
      <vt:lpstr>Sheet3</vt:lpstr>
      <vt:lpstr>'Oppsummering nytt format'!_ftn1</vt:lpstr>
      <vt:lpstr>'Oppsummering nytt format'!_ftnref1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'1'!skjema_timeregistrering__2015__versjon_2.1.xlsx</vt:lpstr>
      <vt:lpstr>'10'!skjema_timeregistrering__2015__versjon_2.1.xlsx</vt:lpstr>
      <vt:lpstr>'11'!skjema_timeregistrering__2015__versjon_2.1.xlsx</vt:lpstr>
      <vt:lpstr>'12'!skjema_timeregistrering__2015__versjon_2.1.xlsx</vt:lpstr>
      <vt:lpstr>'3'!skjema_timeregistrering__2015__versjon_2.1.xlsx</vt:lpstr>
      <vt:lpstr>'4'!skjema_timeregistrering__2015__versjon_2.1.xlsx</vt:lpstr>
      <vt:lpstr>'5'!skjema_timeregistrering__2015__versjon_2.1.xlsx</vt:lpstr>
      <vt:lpstr>'6'!skjema_timeregistrering__2015__versjon_2.1.xlsx</vt:lpstr>
      <vt:lpstr>'7'!skjema_timeregistrering__2015__versjon_2.1.xlsx</vt:lpstr>
      <vt:lpstr>'8'!skjema_timeregistrering__2015__versjon_2.1.xlsx</vt:lpstr>
      <vt:lpstr>'9'!skjema_timeregistrering__2015__versjon_2.1.xlsx</vt:lpstr>
      <vt:lpstr>skjema_timeregistrering__2015__versjon_2.1.xlsx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Simen Finne Jørgensen</dc:creator>
  <cp:lastModifiedBy>Thomas Kjensli</cp:lastModifiedBy>
  <cp:lastPrinted>2013-03-19T09:27:01Z</cp:lastPrinted>
  <dcterms:created xsi:type="dcterms:W3CDTF">2007-02-22T07:30:17Z</dcterms:created>
  <dcterms:modified xsi:type="dcterms:W3CDTF">2023-11-03T08:37:16Z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