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440" activeTab="1"/>
  </bookViews>
  <sheets>
    <sheet name="portefølje 2017" sheetId="1" r:id="rId1"/>
    <sheet name="Simuleringer" sheetId="2" r:id="rId2"/>
  </sheets>
  <definedNames>
    <definedName name="_xlnm._FilterDatabase" localSheetId="0" hidden="1">'portefølje 2017'!$A$5:$K$92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F7" i="1"/>
  <c r="F8" i="1"/>
  <c r="F9" i="1"/>
  <c r="G9" i="1" s="1"/>
  <c r="F10" i="1"/>
  <c r="F11" i="1"/>
  <c r="F12" i="1"/>
  <c r="G12" i="1" s="1"/>
  <c r="F13" i="1"/>
  <c r="G13" i="1" s="1"/>
  <c r="F14" i="1"/>
  <c r="G14" i="1" s="1"/>
  <c r="F15" i="1"/>
  <c r="F16" i="1"/>
  <c r="G16" i="1" s="1"/>
  <c r="F17" i="1"/>
  <c r="G17" i="1" s="1"/>
  <c r="F18" i="1"/>
  <c r="F19" i="1"/>
  <c r="F20" i="1"/>
  <c r="G20" i="1" s="1"/>
  <c r="F21" i="1"/>
  <c r="G21" i="1" s="1"/>
  <c r="F22" i="1"/>
  <c r="G22" i="1" s="1"/>
  <c r="F23" i="1"/>
  <c r="F24" i="1"/>
  <c r="G24" i="1" s="1"/>
  <c r="F25" i="1"/>
  <c r="G25" i="1" s="1"/>
  <c r="F26" i="1"/>
  <c r="F27" i="1"/>
  <c r="F28" i="1"/>
  <c r="G28" i="1" s="1"/>
  <c r="F29" i="1"/>
  <c r="G29" i="1" s="1"/>
  <c r="F30" i="1"/>
  <c r="G30" i="1" s="1"/>
  <c r="F31" i="1"/>
  <c r="F32" i="1"/>
  <c r="G32" i="1" s="1"/>
  <c r="F33" i="1"/>
  <c r="G33" i="1" s="1"/>
  <c r="F34" i="1"/>
  <c r="F35" i="1"/>
  <c r="F36" i="1"/>
  <c r="G36" i="1" s="1"/>
  <c r="F37" i="1"/>
  <c r="G37" i="1" s="1"/>
  <c r="F38" i="1"/>
  <c r="G38" i="1" s="1"/>
  <c r="F39" i="1"/>
  <c r="F40" i="1"/>
  <c r="G40" i="1" s="1"/>
  <c r="F41" i="1"/>
  <c r="G41" i="1" s="1"/>
  <c r="F42" i="1"/>
  <c r="G42" i="1" s="1"/>
  <c r="F43" i="1"/>
  <c r="F44" i="1"/>
  <c r="G44" i="1" s="1"/>
  <c r="F45" i="1"/>
  <c r="G45" i="1" s="1"/>
  <c r="F46" i="1"/>
  <c r="G46" i="1" s="1"/>
  <c r="F47" i="1"/>
  <c r="F48" i="1"/>
  <c r="G48" i="1" s="1"/>
  <c r="F49" i="1"/>
  <c r="G49" i="1" s="1"/>
  <c r="F50" i="1"/>
  <c r="F51" i="1"/>
  <c r="F52" i="1"/>
  <c r="G52" i="1" s="1"/>
  <c r="F53" i="1"/>
  <c r="G53" i="1" s="1"/>
  <c r="F54" i="1"/>
  <c r="G54" i="1" s="1"/>
  <c r="F55" i="1"/>
  <c r="F56" i="1"/>
  <c r="F57" i="1"/>
  <c r="G57" i="1" s="1"/>
  <c r="F58" i="1"/>
  <c r="G58" i="1" s="1"/>
  <c r="F59" i="1"/>
  <c r="F60" i="1"/>
  <c r="G60" i="1" s="1"/>
  <c r="F61" i="1"/>
  <c r="G61" i="1" s="1"/>
  <c r="F62" i="1"/>
  <c r="G62" i="1" s="1"/>
  <c r="F63" i="1"/>
  <c r="F64" i="1"/>
  <c r="F65" i="1"/>
  <c r="G65" i="1" s="1"/>
  <c r="F66" i="1"/>
  <c r="G66" i="1" s="1"/>
  <c r="F67" i="1"/>
  <c r="F68" i="1"/>
  <c r="G68" i="1" s="1"/>
  <c r="F69" i="1"/>
  <c r="G69" i="1" s="1"/>
  <c r="F70" i="1"/>
  <c r="G70" i="1" s="1"/>
  <c r="F71" i="1"/>
  <c r="F72" i="1"/>
  <c r="G72" i="1" s="1"/>
  <c r="F73" i="1"/>
  <c r="G73" i="1" s="1"/>
  <c r="F74" i="1"/>
  <c r="G74" i="1" s="1"/>
  <c r="F75" i="1"/>
  <c r="F76" i="1"/>
  <c r="G76" i="1" s="1"/>
  <c r="F77" i="1"/>
  <c r="G77" i="1" s="1"/>
  <c r="F78" i="1"/>
  <c r="G78" i="1" s="1"/>
  <c r="F79" i="1"/>
  <c r="F80" i="1"/>
  <c r="G80" i="1" s="1"/>
  <c r="F81" i="1"/>
  <c r="G81" i="1" s="1"/>
  <c r="F82" i="1"/>
  <c r="G82" i="1" s="1"/>
  <c r="F83" i="1"/>
  <c r="F84" i="1"/>
  <c r="G84" i="1" s="1"/>
  <c r="F85" i="1"/>
  <c r="G85" i="1" s="1"/>
  <c r="F86" i="1"/>
  <c r="G86" i="1" s="1"/>
  <c r="F87" i="1"/>
  <c r="F88" i="1"/>
  <c r="G88" i="1" s="1"/>
  <c r="F89" i="1"/>
  <c r="F90" i="1"/>
  <c r="G90" i="1" s="1"/>
  <c r="F91" i="1"/>
  <c r="D92" i="1"/>
  <c r="E92" i="1"/>
  <c r="G91" i="1"/>
  <c r="C91" i="1"/>
  <c r="J90" i="1"/>
  <c r="C90" i="1"/>
  <c r="K89" i="1"/>
  <c r="J89" i="1"/>
  <c r="G89" i="1"/>
  <c r="C89" i="1"/>
  <c r="K88" i="1"/>
  <c r="J88" i="1"/>
  <c r="C88" i="1"/>
  <c r="K87" i="1"/>
  <c r="J87" i="1"/>
  <c r="G87" i="1"/>
  <c r="C87" i="1"/>
  <c r="K86" i="1"/>
  <c r="J86" i="1"/>
  <c r="C86" i="1"/>
  <c r="K85" i="1"/>
  <c r="J85" i="1"/>
  <c r="C85" i="1"/>
  <c r="K84" i="1"/>
  <c r="J84" i="1"/>
  <c r="C84" i="1"/>
  <c r="K83" i="1"/>
  <c r="J83" i="1"/>
  <c r="G83" i="1"/>
  <c r="C83" i="1"/>
  <c r="K82" i="1"/>
  <c r="J82" i="1"/>
  <c r="C82" i="1"/>
  <c r="J81" i="1"/>
  <c r="K80" i="1"/>
  <c r="J80" i="1"/>
  <c r="C80" i="1"/>
  <c r="K79" i="1"/>
  <c r="J79" i="1"/>
  <c r="G79" i="1"/>
  <c r="C79" i="1"/>
  <c r="K78" i="1"/>
  <c r="J78" i="1"/>
  <c r="C78" i="1"/>
  <c r="K77" i="1"/>
  <c r="J77" i="1"/>
  <c r="C77" i="1"/>
  <c r="K76" i="1"/>
  <c r="J76" i="1"/>
  <c r="C76" i="1"/>
  <c r="K75" i="1"/>
  <c r="J75" i="1"/>
  <c r="G75" i="1"/>
  <c r="C75" i="1"/>
  <c r="K74" i="1"/>
  <c r="J74" i="1"/>
  <c r="C74" i="1"/>
  <c r="K73" i="1"/>
  <c r="J73" i="1"/>
  <c r="C73" i="1"/>
  <c r="K72" i="1"/>
  <c r="J72" i="1"/>
  <c r="C72" i="1"/>
  <c r="K71" i="1"/>
  <c r="J71" i="1"/>
  <c r="G71" i="1"/>
  <c r="C71" i="1"/>
  <c r="K70" i="1"/>
  <c r="J70" i="1"/>
  <c r="C70" i="1"/>
  <c r="K69" i="1"/>
  <c r="J69" i="1"/>
  <c r="C69" i="1"/>
  <c r="C68" i="1"/>
  <c r="K67" i="1"/>
  <c r="J67" i="1"/>
  <c r="G67" i="1"/>
  <c r="C67" i="1"/>
  <c r="K66" i="1"/>
  <c r="J66" i="1"/>
  <c r="C66" i="1"/>
  <c r="J65" i="1"/>
  <c r="C65" i="1"/>
  <c r="K64" i="1"/>
  <c r="J64" i="1"/>
  <c r="G64" i="1"/>
  <c r="C64" i="1"/>
  <c r="K63" i="1"/>
  <c r="J63" i="1"/>
  <c r="G63" i="1"/>
  <c r="C63" i="1"/>
  <c r="K62" i="1"/>
  <c r="J62" i="1"/>
  <c r="C62" i="1"/>
  <c r="K61" i="1"/>
  <c r="J61" i="1"/>
  <c r="C61" i="1"/>
  <c r="K60" i="1"/>
  <c r="J60" i="1"/>
  <c r="C60" i="1"/>
  <c r="K59" i="1"/>
  <c r="J59" i="1"/>
  <c r="G59" i="1"/>
  <c r="C59" i="1"/>
  <c r="K57" i="1"/>
  <c r="J57" i="1"/>
  <c r="C57" i="1"/>
  <c r="K56" i="1"/>
  <c r="J56" i="1"/>
  <c r="K55" i="1"/>
  <c r="J55" i="1"/>
  <c r="G55" i="1"/>
  <c r="C55" i="1"/>
  <c r="K54" i="1"/>
  <c r="J54" i="1"/>
  <c r="C54" i="1"/>
  <c r="K53" i="1"/>
  <c r="J53" i="1"/>
  <c r="C53" i="1"/>
  <c r="K52" i="1"/>
  <c r="J52" i="1"/>
  <c r="C52" i="1"/>
  <c r="K51" i="1"/>
  <c r="J51" i="1"/>
  <c r="G51" i="1"/>
  <c r="C51" i="1"/>
  <c r="K50" i="1"/>
  <c r="J50" i="1"/>
  <c r="G50" i="1"/>
  <c r="C50" i="1"/>
  <c r="K49" i="1"/>
  <c r="J49" i="1"/>
  <c r="C49" i="1"/>
  <c r="K48" i="1"/>
  <c r="J48" i="1"/>
  <c r="C48" i="1"/>
  <c r="K47" i="1"/>
  <c r="J47" i="1"/>
  <c r="G47" i="1"/>
  <c r="C47" i="1"/>
  <c r="K46" i="1"/>
  <c r="J46" i="1"/>
  <c r="C46" i="1"/>
  <c r="K45" i="1"/>
  <c r="J45" i="1"/>
  <c r="C45" i="1"/>
  <c r="K44" i="1"/>
  <c r="J44" i="1"/>
  <c r="C44" i="1"/>
  <c r="G43" i="1"/>
  <c r="C43" i="1"/>
  <c r="K42" i="1"/>
  <c r="J42" i="1"/>
  <c r="C42" i="1"/>
  <c r="K41" i="1"/>
  <c r="J41" i="1"/>
  <c r="C41" i="1"/>
  <c r="K40" i="1"/>
  <c r="J40" i="1"/>
  <c r="C40" i="1"/>
  <c r="K39" i="1"/>
  <c r="J39" i="1"/>
  <c r="G39" i="1"/>
  <c r="C39" i="1"/>
  <c r="C38" i="1"/>
  <c r="K37" i="1"/>
  <c r="J37" i="1"/>
  <c r="C37" i="1"/>
  <c r="K36" i="1"/>
  <c r="J36" i="1"/>
  <c r="C36" i="1"/>
  <c r="K35" i="1"/>
  <c r="J35" i="1"/>
  <c r="G35" i="1"/>
  <c r="C35" i="1"/>
  <c r="K34" i="1"/>
  <c r="J34" i="1"/>
  <c r="G34" i="1"/>
  <c r="C34" i="1"/>
  <c r="K33" i="1"/>
  <c r="J33" i="1"/>
  <c r="C33" i="1"/>
  <c r="K32" i="1"/>
  <c r="J32" i="1"/>
  <c r="C32" i="1"/>
  <c r="K31" i="1"/>
  <c r="J31" i="1"/>
  <c r="G31" i="1"/>
  <c r="C31" i="1"/>
  <c r="K30" i="1"/>
  <c r="J30" i="1"/>
  <c r="C30" i="1"/>
  <c r="K29" i="1"/>
  <c r="J29" i="1"/>
  <c r="C29" i="1"/>
  <c r="K28" i="1"/>
  <c r="J28" i="1"/>
  <c r="C28" i="1"/>
  <c r="K27" i="1"/>
  <c r="J27" i="1"/>
  <c r="G27" i="1"/>
  <c r="C27" i="1"/>
  <c r="K26" i="1"/>
  <c r="J26" i="1"/>
  <c r="G26" i="1"/>
  <c r="C26" i="1"/>
  <c r="K25" i="1"/>
  <c r="J25" i="1"/>
  <c r="C25" i="1"/>
  <c r="K24" i="1"/>
  <c r="J24" i="1"/>
  <c r="C24" i="1"/>
  <c r="K23" i="1"/>
  <c r="J23" i="1"/>
  <c r="G23" i="1"/>
  <c r="C23" i="1"/>
  <c r="K22" i="1"/>
  <c r="J22" i="1"/>
  <c r="C22" i="1"/>
  <c r="K21" i="1"/>
  <c r="J21" i="1"/>
  <c r="C21" i="1"/>
  <c r="K20" i="1"/>
  <c r="J20" i="1"/>
  <c r="C20" i="1"/>
  <c r="K19" i="1"/>
  <c r="J19" i="1"/>
  <c r="G19" i="1"/>
  <c r="C19" i="1"/>
  <c r="K18" i="1"/>
  <c r="J18" i="1"/>
  <c r="G18" i="1"/>
  <c r="C18" i="1"/>
  <c r="K17" i="1"/>
  <c r="J17" i="1"/>
  <c r="C17" i="1"/>
  <c r="K16" i="1"/>
  <c r="J16" i="1"/>
  <c r="C16" i="1"/>
  <c r="K15" i="1"/>
  <c r="J15" i="1"/>
  <c r="G15" i="1"/>
  <c r="C15" i="1"/>
  <c r="K14" i="1"/>
  <c r="J14" i="1"/>
  <c r="C14" i="1"/>
  <c r="K13" i="1"/>
  <c r="J13" i="1"/>
  <c r="C13" i="1"/>
  <c r="K12" i="1"/>
  <c r="J12" i="1"/>
  <c r="C12" i="1"/>
  <c r="K11" i="1"/>
  <c r="J11" i="1"/>
  <c r="G11" i="1"/>
  <c r="C11" i="1"/>
  <c r="K10" i="1"/>
  <c r="J10" i="1"/>
  <c r="G10" i="1"/>
  <c r="C10" i="1"/>
  <c r="K9" i="1"/>
  <c r="J9" i="1"/>
  <c r="C9" i="1"/>
  <c r="K8" i="1"/>
  <c r="J8" i="1"/>
  <c r="C8" i="1"/>
  <c r="K7" i="1"/>
  <c r="J7" i="1"/>
  <c r="G7" i="1"/>
  <c r="C7" i="1"/>
  <c r="K6" i="1"/>
  <c r="J6" i="1"/>
  <c r="F6" i="1"/>
  <c r="G6" i="1" s="1"/>
  <c r="C6" i="1"/>
  <c r="K92" i="1" l="1"/>
  <c r="F92" i="1"/>
  <c r="B3" i="2" s="1"/>
  <c r="B6" i="2" s="1"/>
  <c r="B17" i="2" s="1"/>
  <c r="G8" i="1"/>
  <c r="G92" i="1" s="1"/>
  <c r="B2" i="2" s="1"/>
  <c r="B4" i="2" s="1"/>
  <c r="B18" i="2" l="1"/>
  <c r="B11" i="2"/>
  <c r="B12" i="2" s="1"/>
  <c r="I92" i="1"/>
  <c r="J92" i="1" s="1"/>
  <c r="B20" i="2" l="1"/>
  <c r="B21" i="2" s="1"/>
</calcChain>
</file>

<file path=xl/sharedStrings.xml><?xml version="1.0" encoding="utf-8"?>
<sst xmlns="http://schemas.openxmlformats.org/spreadsheetml/2006/main" count="118" uniqueCount="116">
  <si>
    <t>Timesats undervisning</t>
  </si>
  <si>
    <t>Forelesningstimer</t>
  </si>
  <si>
    <t>Fag</t>
  </si>
  <si>
    <t>Studie-poeng</t>
  </si>
  <si>
    <t>Timer disponibelt pr emne</t>
  </si>
  <si>
    <t>Antall timer vår</t>
  </si>
  <si>
    <t>Antall timer høst</t>
  </si>
  <si>
    <t xml:space="preserve">Antall timer planlagt pr år </t>
  </si>
  <si>
    <t>Total undervisningskostnad</t>
  </si>
  <si>
    <t>Antall eksterne forelesningstimer - 20% andel</t>
  </si>
  <si>
    <t>Ekstern kostnad</t>
  </si>
  <si>
    <t>Eksterne timer</t>
  </si>
  <si>
    <t>Grunnleggende skatterett</t>
  </si>
  <si>
    <t>Rettsøkonomi</t>
  </si>
  <si>
    <t>Petroleumskontrakter</t>
  </si>
  <si>
    <t xml:space="preserve">Arbeidsrett, kol.del </t>
  </si>
  <si>
    <t>Barnerett</t>
  </si>
  <si>
    <t>Bygge- og entrepriserett</t>
  </si>
  <si>
    <t>Design-, varemerke- og patentrett</t>
  </si>
  <si>
    <t>Forsikringsrett</t>
  </si>
  <si>
    <t>Husleie- og eiersekseksjonsrett</t>
  </si>
  <si>
    <t>Informasjonsrett</t>
  </si>
  <si>
    <t>Kommunalrett</t>
  </si>
  <si>
    <t>Konkurranserett</t>
  </si>
  <si>
    <t>Kriminologi</t>
  </si>
  <si>
    <t>Odels- og åsetesrett</t>
  </si>
  <si>
    <t>Personvern</t>
  </si>
  <si>
    <t>Romersk rett</t>
  </si>
  <si>
    <t>Selskapsrett</t>
  </si>
  <si>
    <t>Sjørett: Kontrakter JUS5403</t>
  </si>
  <si>
    <t>Sjørett: Ansvar &amp; forsikring</t>
  </si>
  <si>
    <t>Sosialrett</t>
  </si>
  <si>
    <t>Trygderett</t>
  </si>
  <si>
    <t>Utlendingsrett</t>
  </si>
  <si>
    <t>Markedsrett</t>
  </si>
  <si>
    <t>Internasjonal gjeldsforfølgningsrett</t>
  </si>
  <si>
    <t>Finansmarkedsrett</t>
  </si>
  <si>
    <t>Almen rettsteori</t>
  </si>
  <si>
    <t>Diskriminerings- og likestillingsrett</t>
  </si>
  <si>
    <t>Ekspropriasjonsrett</t>
  </si>
  <si>
    <t>Europarett</t>
  </si>
  <si>
    <t>Garantirett</t>
  </si>
  <si>
    <t>Helserett</t>
  </si>
  <si>
    <t>Int. privatrett</t>
  </si>
  <si>
    <t>Lovgivningslære</t>
  </si>
  <si>
    <t>Int. menneskerettigheter</t>
  </si>
  <si>
    <t>Naturressursrett</t>
  </si>
  <si>
    <t>Opphavsrett</t>
  </si>
  <si>
    <t>Petroleumsrett JUS5410</t>
  </si>
  <si>
    <t>Rettslig bevisteori</t>
  </si>
  <si>
    <t>Rettshistorie</t>
  </si>
  <si>
    <t>Rettssosiologi</t>
  </si>
  <si>
    <t>Samerett</t>
  </si>
  <si>
    <t xml:space="preserve">Skatterett </t>
  </si>
  <si>
    <t>Grunnleggende regnskapsforståelse</t>
  </si>
  <si>
    <t>Arbeidsrett, ind.del</t>
  </si>
  <si>
    <t xml:space="preserve">Konkurs- og panterett </t>
  </si>
  <si>
    <t xml:space="preserve">Konflikthåndtering </t>
  </si>
  <si>
    <t xml:space="preserve">Offentlige anskaffelser </t>
  </si>
  <si>
    <t xml:space="preserve">Internasjonal skatterett  </t>
  </si>
  <si>
    <t>Emner som tilbys på engelsk</t>
  </si>
  <si>
    <t>English Law of Contract</t>
  </si>
  <si>
    <t>Comparative Public Law</t>
  </si>
  <si>
    <t>Criminology</t>
  </si>
  <si>
    <t>EU- Substantive Law</t>
  </si>
  <si>
    <t>Electronic Commerce Law</t>
  </si>
  <si>
    <t>Enforcement and dispute Resolution in Digital Context</t>
  </si>
  <si>
    <t>International Climate change and Energy Law</t>
  </si>
  <si>
    <t>International commercial Law</t>
  </si>
  <si>
    <t>International Constitutional Law and Democracy</t>
  </si>
  <si>
    <t>International Criminal Law</t>
  </si>
  <si>
    <t>International Investment Law</t>
  </si>
  <si>
    <t>Law of the Sea</t>
  </si>
  <si>
    <t>Marine Insurance</t>
  </si>
  <si>
    <t>Petroleum Law JUS5411</t>
  </si>
  <si>
    <t>Privacy, DataProtection and Lex Informatica</t>
  </si>
  <si>
    <t>Refugee and Asylum Law</t>
  </si>
  <si>
    <t>Women's Law and Human Rights</t>
  </si>
  <si>
    <t xml:space="preserve">International Comparative Labour Law </t>
  </si>
  <si>
    <t>Comparative Private Law</t>
  </si>
  <si>
    <t>EU Competition Law</t>
  </si>
  <si>
    <t>Electronic Communications law</t>
  </si>
  <si>
    <t>Intellectual Property Law in the Information Society</t>
  </si>
  <si>
    <t>International Commercial Arbitration</t>
  </si>
  <si>
    <t>International Environmental Law</t>
  </si>
  <si>
    <t>International Environmental Law and Economics</t>
  </si>
  <si>
    <t>s</t>
  </si>
  <si>
    <t>Internet Governance</t>
  </si>
  <si>
    <t>International Human Rights Law: Institutions and procedures</t>
  </si>
  <si>
    <t>International Humaniatarian Law</t>
  </si>
  <si>
    <t>International Trade Law</t>
  </si>
  <si>
    <t>Maritime Law- Contracts</t>
  </si>
  <si>
    <t>Maritime Law- Liability and Insurance</t>
  </si>
  <si>
    <t>Public International Law</t>
  </si>
  <si>
    <t>Counter-terroisme and Human rights( veksler med humr5134)</t>
  </si>
  <si>
    <t>The Right to Peace( veksler med JUS5503)</t>
  </si>
  <si>
    <t xml:space="preserve">Legal Writing and Oral Advocacy in International Law </t>
  </si>
  <si>
    <t>Totalt</t>
  </si>
  <si>
    <t>Pris pr time</t>
  </si>
  <si>
    <t xml:space="preserve">Kostnad </t>
  </si>
  <si>
    <t xml:space="preserve">Antall timer </t>
  </si>
  <si>
    <t>Antall emner med undervisning</t>
  </si>
  <si>
    <t>Snitt timer pr emne med undervisning</t>
  </si>
  <si>
    <t>Simulering - besparelse ved reduksjon i antall emner:</t>
  </si>
  <si>
    <t>2017:</t>
  </si>
  <si>
    <t>Antall emner reduksjon</t>
  </si>
  <si>
    <t>Antall timer reduksjon (snitt)</t>
  </si>
  <si>
    <t>Kostnad reduksjon</t>
  </si>
  <si>
    <t>Simulering - kostnad ved reduksjon i gruppestørrelse:</t>
  </si>
  <si>
    <t>Antall emner med flere grupper</t>
  </si>
  <si>
    <t>antall grupper</t>
  </si>
  <si>
    <t>Økning kostnad</t>
  </si>
  <si>
    <t>Økning antall timer (snitt)</t>
  </si>
  <si>
    <t>Total kostnad simulering</t>
  </si>
  <si>
    <t>Netto kostnadsendring simulering</t>
  </si>
  <si>
    <t>Antall emner ny portefølje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</si>
</sst>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wrapText="1"/>
    </xf>
    <xf numFmtId="0" fontId="5" fillId="0" borderId="1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3" fontId="4" fillId="4" borderId="3" xfId="0" applyNumberFormat="1" applyFont="1" applyFill="1" applyBorder="1" applyProtection="1">
      <protection locked="0"/>
    </xf>
    <xf numFmtId="0" fontId="6" fillId="0" borderId="4" xfId="0" applyFont="1" applyBorder="1" applyAlignment="1">
      <alignment wrapText="1"/>
    </xf>
    <xf numFmtId="0" fontId="6" fillId="0" borderId="5" xfId="0" applyFont="1" applyBorder="1"/>
    <xf numFmtId="0" fontId="7" fillId="0" borderId="5" xfId="0" applyFont="1" applyBorder="1"/>
    <xf numFmtId="0" fontId="8" fillId="0" borderId="0" xfId="0" applyFont="1" applyFill="1" applyBorder="1" applyAlignment="1"/>
    <xf numFmtId="0" fontId="9" fillId="0" borderId="7" xfId="0" applyFont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3" borderId="8" xfId="0" applyFont="1" applyFill="1" applyBorder="1" applyAlignment="1">
      <alignment horizontal="center" wrapText="1"/>
    </xf>
    <xf numFmtId="3" fontId="10" fillId="6" borderId="9" xfId="0" applyNumberFormat="1" applyFont="1" applyFill="1" applyBorder="1" applyAlignment="1">
      <alignment horizontal="center" wrapText="1"/>
    </xf>
    <xf numFmtId="3" fontId="10" fillId="0" borderId="9" xfId="0" applyNumberFormat="1" applyFont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3" fillId="6" borderId="10" xfId="0" applyFont="1" applyFill="1" applyBorder="1" applyAlignment="1">
      <alignment wrapText="1"/>
    </xf>
    <xf numFmtId="3" fontId="9" fillId="0" borderId="10" xfId="0" applyNumberFormat="1" applyFont="1" applyBorder="1" applyAlignment="1">
      <alignment horizontal="center" vertical="top" wrapText="1"/>
    </xf>
    <xf numFmtId="0" fontId="4" fillId="0" borderId="10" xfId="2" applyFont="1" applyFill="1" applyBorder="1" applyAlignment="1">
      <alignment wrapText="1"/>
    </xf>
    <xf numFmtId="0" fontId="0" fillId="3" borderId="10" xfId="0" applyFill="1" applyBorder="1"/>
    <xf numFmtId="0" fontId="0" fillId="6" borderId="10" xfId="0" applyFill="1" applyBorder="1" applyProtection="1">
      <protection locked="0"/>
    </xf>
    <xf numFmtId="0" fontId="4" fillId="6" borderId="10" xfId="0" applyFont="1" applyFill="1" applyBorder="1" applyProtection="1">
      <protection locked="0"/>
    </xf>
    <xf numFmtId="0" fontId="0" fillId="0" borderId="10" xfId="0" applyBorder="1"/>
    <xf numFmtId="3" fontId="0" fillId="0" borderId="10" xfId="0" applyNumberFormat="1" applyBorder="1"/>
    <xf numFmtId="0" fontId="4" fillId="3" borderId="10" xfId="0" applyFont="1" applyFill="1" applyBorder="1"/>
    <xf numFmtId="0" fontId="11" fillId="0" borderId="10" xfId="2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/>
    <xf numFmtId="3" fontId="13" fillId="0" borderId="10" xfId="0" applyNumberFormat="1" applyFont="1" applyBorder="1"/>
    <xf numFmtId="0" fontId="13" fillId="0" borderId="0" xfId="0" applyFont="1"/>
    <xf numFmtId="0" fontId="0" fillId="6" borderId="10" xfId="0" applyFill="1" applyBorder="1"/>
    <xf numFmtId="0" fontId="14" fillId="0" borderId="0" xfId="0" applyFont="1"/>
    <xf numFmtId="49" fontId="16" fillId="0" borderId="11" xfId="0" applyNumberFormat="1" applyFont="1" applyBorder="1"/>
    <xf numFmtId="0" fontId="0" fillId="0" borderId="12" xfId="0" applyBorder="1"/>
    <xf numFmtId="0" fontId="15" fillId="0" borderId="13" xfId="0" applyFont="1" applyBorder="1"/>
    <xf numFmtId="164" fontId="15" fillId="0" borderId="5" xfId="1" applyNumberFormat="1" applyFont="1" applyBorder="1"/>
    <xf numFmtId="164" fontId="15" fillId="0" borderId="5" xfId="1" applyNumberFormat="1" applyFont="1" applyBorder="1" applyAlignment="1">
      <alignment horizontal="right"/>
    </xf>
    <xf numFmtId="0" fontId="15" fillId="0" borderId="14" xfId="0" applyFont="1" applyBorder="1"/>
    <xf numFmtId="164" fontId="15" fillId="0" borderId="15" xfId="1" applyNumberFormat="1" applyFont="1" applyBorder="1" applyAlignment="1">
      <alignment horizontal="right"/>
    </xf>
    <xf numFmtId="0" fontId="13" fillId="0" borderId="0" xfId="0" applyFont="1" applyFill="1" applyBorder="1"/>
    <xf numFmtId="3" fontId="14" fillId="0" borderId="0" xfId="0" applyNumberFormat="1" applyFont="1"/>
    <xf numFmtId="3" fontId="14" fillId="3" borderId="0" xfId="0" applyNumberFormat="1" applyFont="1" applyFill="1" applyProtection="1">
      <protection locked="0"/>
    </xf>
    <xf numFmtId="0" fontId="8" fillId="5" borderId="2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94"/>
  <sheetViews>
    <sheetView topLeftCell="A70" workbookViewId="0">
      <selection activeCell="J92" sqref="J92"/>
    </sheetView>
  </sheetViews>
  <sheetFormatPr defaultColWidth="11.42578125" defaultRowHeight="15" x14ac:dyDescent="0.25"/>
  <cols>
    <col min="1" max="1" width="32.140625" style="1" bestFit="1" customWidth="1"/>
    <col min="2" max="2" width="9.140625" customWidth="1"/>
    <col min="3" max="3" width="9.5703125" customWidth="1"/>
    <col min="4" max="4" width="13.42578125" customWidth="1"/>
    <col min="5" max="5" width="11.7109375" customWidth="1"/>
    <col min="6" max="6" width="13.42578125" customWidth="1"/>
    <col min="7" max="7" width="15.42578125" customWidth="1"/>
    <col min="8" max="8" width="0.28515625" customWidth="1"/>
    <col min="9" max="9" width="12" customWidth="1"/>
    <col min="10" max="10" width="9.85546875" bestFit="1" customWidth="1"/>
    <col min="11" max="11" width="8.42578125" hidden="1" customWidth="1"/>
    <col min="12" max="256" width="9.140625" customWidth="1"/>
  </cols>
  <sheetData>
    <row r="1" spans="1:11" ht="15.75" x14ac:dyDescent="0.25">
      <c r="E1" s="2"/>
    </row>
    <row r="2" spans="1:11" ht="45" x14ac:dyDescent="0.25">
      <c r="A2"/>
      <c r="C2" s="3" t="s">
        <v>0</v>
      </c>
      <c r="D2" s="4">
        <v>1950</v>
      </c>
    </row>
    <row r="3" spans="1:11" x14ac:dyDescent="0.25">
      <c r="A3"/>
    </row>
    <row r="4" spans="1:11" ht="16.5" thickBot="1" x14ac:dyDescent="0.3">
      <c r="A4" s="5"/>
      <c r="B4" s="6"/>
      <c r="C4" s="7"/>
      <c r="D4" s="41" t="s">
        <v>1</v>
      </c>
      <c r="E4" s="42"/>
      <c r="F4" s="43"/>
      <c r="G4" s="8"/>
    </row>
    <row r="5" spans="1:11" ht="75" x14ac:dyDescent="0.25">
      <c r="A5" s="9" t="s">
        <v>2</v>
      </c>
      <c r="B5" s="10" t="s">
        <v>3</v>
      </c>
      <c r="C5" s="11" t="s">
        <v>4</v>
      </c>
      <c r="D5" s="12" t="s">
        <v>5</v>
      </c>
      <c r="E5" s="12" t="s">
        <v>6</v>
      </c>
      <c r="F5" s="13" t="s">
        <v>7</v>
      </c>
      <c r="G5" s="14" t="s">
        <v>8</v>
      </c>
      <c r="I5" s="15" t="s">
        <v>9</v>
      </c>
      <c r="J5" s="16" t="s">
        <v>10</v>
      </c>
      <c r="K5" s="16" t="s">
        <v>11</v>
      </c>
    </row>
    <row r="6" spans="1:11" x14ac:dyDescent="0.25">
      <c r="A6" s="17" t="s">
        <v>12</v>
      </c>
      <c r="B6" s="18">
        <v>10</v>
      </c>
      <c r="C6" s="18">
        <f>B6*4</f>
        <v>40</v>
      </c>
      <c r="D6" s="19">
        <v>20</v>
      </c>
      <c r="E6" s="20">
        <v>0</v>
      </c>
      <c r="F6" s="21">
        <f>SUM(D6:E6)</f>
        <v>20</v>
      </c>
      <c r="G6" s="22">
        <f>F6*$D$2</f>
        <v>39000</v>
      </c>
      <c r="I6" s="19"/>
      <c r="J6" s="21">
        <f>I6*$D$2</f>
        <v>0</v>
      </c>
      <c r="K6" s="21">
        <f>I6/5</f>
        <v>0</v>
      </c>
    </row>
    <row r="7" spans="1:11" hidden="1" x14ac:dyDescent="0.25">
      <c r="A7" s="17" t="s">
        <v>13</v>
      </c>
      <c r="B7" s="18">
        <v>10</v>
      </c>
      <c r="C7" s="18">
        <f>B7*4</f>
        <v>40</v>
      </c>
      <c r="D7" s="19">
        <v>0</v>
      </c>
      <c r="E7" s="19">
        <v>0</v>
      </c>
      <c r="F7" s="21">
        <f t="shared" ref="F7:F70" si="0">SUM(D7:E7)</f>
        <v>0</v>
      </c>
      <c r="G7" s="22">
        <f t="shared" ref="G7:G77" si="1">F7*$D$2</f>
        <v>0</v>
      </c>
      <c r="I7" s="19"/>
      <c r="J7" s="21">
        <f t="shared" ref="J7:J77" si="2">I7*$D$2</f>
        <v>0</v>
      </c>
      <c r="K7" s="21">
        <f t="shared" ref="K7:K77" si="3">I7/5</f>
        <v>0</v>
      </c>
    </row>
    <row r="8" spans="1:11" x14ac:dyDescent="0.25">
      <c r="A8" s="17" t="s">
        <v>14</v>
      </c>
      <c r="B8" s="18">
        <v>10</v>
      </c>
      <c r="C8" s="18">
        <f>B8*4</f>
        <v>40</v>
      </c>
      <c r="D8" s="19">
        <v>20</v>
      </c>
      <c r="E8" s="19">
        <v>20</v>
      </c>
      <c r="F8" s="21">
        <f t="shared" si="0"/>
        <v>40</v>
      </c>
      <c r="G8" s="22">
        <f t="shared" si="1"/>
        <v>78000</v>
      </c>
      <c r="I8" s="19"/>
      <c r="J8" s="21">
        <f t="shared" si="2"/>
        <v>0</v>
      </c>
      <c r="K8" s="21">
        <f t="shared" si="3"/>
        <v>0</v>
      </c>
    </row>
    <row r="9" spans="1:11" x14ac:dyDescent="0.25">
      <c r="A9" s="17" t="s">
        <v>15</v>
      </c>
      <c r="B9" s="18">
        <v>10</v>
      </c>
      <c r="C9" s="18">
        <f t="shared" ref="C9:C51" si="4">B9*2</f>
        <v>20</v>
      </c>
      <c r="D9" s="19">
        <v>22</v>
      </c>
      <c r="E9" s="19"/>
      <c r="F9" s="21">
        <f t="shared" si="0"/>
        <v>22</v>
      </c>
      <c r="G9" s="22">
        <f t="shared" si="1"/>
        <v>42900</v>
      </c>
      <c r="I9" s="19"/>
      <c r="J9" s="21">
        <f t="shared" si="2"/>
        <v>0</v>
      </c>
      <c r="K9" s="21">
        <f t="shared" si="3"/>
        <v>0</v>
      </c>
    </row>
    <row r="10" spans="1:11" x14ac:dyDescent="0.25">
      <c r="A10" s="17" t="s">
        <v>16</v>
      </c>
      <c r="B10" s="18">
        <v>10</v>
      </c>
      <c r="C10" s="18">
        <f t="shared" si="4"/>
        <v>20</v>
      </c>
      <c r="D10" s="19">
        <v>20</v>
      </c>
      <c r="E10" s="19"/>
      <c r="F10" s="21">
        <f t="shared" si="0"/>
        <v>20</v>
      </c>
      <c r="G10" s="22">
        <f t="shared" si="1"/>
        <v>39000</v>
      </c>
      <c r="I10" s="19"/>
      <c r="J10" s="21">
        <f t="shared" si="2"/>
        <v>0</v>
      </c>
      <c r="K10" s="21">
        <f t="shared" si="3"/>
        <v>0</v>
      </c>
    </row>
    <row r="11" spans="1:11" x14ac:dyDescent="0.25">
      <c r="A11" s="17" t="s">
        <v>17</v>
      </c>
      <c r="B11" s="18">
        <v>10</v>
      </c>
      <c r="C11" s="18">
        <f t="shared" si="4"/>
        <v>20</v>
      </c>
      <c r="D11" s="19">
        <v>20</v>
      </c>
      <c r="E11" s="19"/>
      <c r="F11" s="21">
        <f t="shared" si="0"/>
        <v>20</v>
      </c>
      <c r="G11" s="22">
        <f t="shared" si="1"/>
        <v>39000</v>
      </c>
      <c r="I11" s="19"/>
      <c r="J11" s="21">
        <f t="shared" si="2"/>
        <v>0</v>
      </c>
      <c r="K11" s="21">
        <f t="shared" si="3"/>
        <v>0</v>
      </c>
    </row>
    <row r="12" spans="1:11" x14ac:dyDescent="0.25">
      <c r="A12" s="17" t="s">
        <v>18</v>
      </c>
      <c r="B12" s="18">
        <v>10</v>
      </c>
      <c r="C12" s="18">
        <f t="shared" si="4"/>
        <v>20</v>
      </c>
      <c r="D12" s="19">
        <v>20</v>
      </c>
      <c r="E12" s="19"/>
      <c r="F12" s="21">
        <f t="shared" si="0"/>
        <v>20</v>
      </c>
      <c r="G12" s="22">
        <f t="shared" si="1"/>
        <v>39000</v>
      </c>
      <c r="I12" s="19"/>
      <c r="J12" s="21">
        <f t="shared" si="2"/>
        <v>0</v>
      </c>
      <c r="K12" s="21">
        <f t="shared" si="3"/>
        <v>0</v>
      </c>
    </row>
    <row r="13" spans="1:11" x14ac:dyDescent="0.25">
      <c r="A13" s="17" t="s">
        <v>19</v>
      </c>
      <c r="B13" s="23">
        <v>10</v>
      </c>
      <c r="C13" s="23">
        <f t="shared" si="4"/>
        <v>20</v>
      </c>
      <c r="D13" s="20">
        <v>20</v>
      </c>
      <c r="E13" s="20"/>
      <c r="F13" s="21">
        <f t="shared" si="0"/>
        <v>20</v>
      </c>
      <c r="G13" s="22">
        <f t="shared" si="1"/>
        <v>39000</v>
      </c>
      <c r="I13" s="19"/>
      <c r="J13" s="21">
        <f t="shared" si="2"/>
        <v>0</v>
      </c>
      <c r="K13" s="21">
        <f t="shared" si="3"/>
        <v>0</v>
      </c>
    </row>
    <row r="14" spans="1:11" hidden="1" x14ac:dyDescent="0.25">
      <c r="A14" s="17" t="s">
        <v>20</v>
      </c>
      <c r="B14" s="23">
        <v>10</v>
      </c>
      <c r="C14" s="23">
        <f t="shared" si="4"/>
        <v>20</v>
      </c>
      <c r="D14" s="20">
        <v>0</v>
      </c>
      <c r="E14" s="20"/>
      <c r="F14" s="21">
        <f t="shared" si="0"/>
        <v>0</v>
      </c>
      <c r="G14" s="22">
        <f t="shared" si="1"/>
        <v>0</v>
      </c>
      <c r="I14" s="19"/>
      <c r="J14" s="21">
        <f t="shared" si="2"/>
        <v>0</v>
      </c>
      <c r="K14" s="21">
        <f t="shared" si="3"/>
        <v>0</v>
      </c>
    </row>
    <row r="15" spans="1:11" hidden="1" x14ac:dyDescent="0.25">
      <c r="A15" s="17" t="s">
        <v>21</v>
      </c>
      <c r="B15" s="23">
        <v>10</v>
      </c>
      <c r="C15" s="23">
        <f t="shared" si="4"/>
        <v>20</v>
      </c>
      <c r="D15" s="20"/>
      <c r="E15" s="20"/>
      <c r="F15" s="21">
        <f t="shared" si="0"/>
        <v>0</v>
      </c>
      <c r="G15" s="22">
        <f t="shared" si="1"/>
        <v>0</v>
      </c>
      <c r="I15" s="19"/>
      <c r="J15" s="21">
        <f t="shared" si="2"/>
        <v>0</v>
      </c>
      <c r="K15" s="21">
        <f t="shared" si="3"/>
        <v>0</v>
      </c>
    </row>
    <row r="16" spans="1:11" x14ac:dyDescent="0.25">
      <c r="A16" s="17" t="s">
        <v>22</v>
      </c>
      <c r="B16" s="23">
        <v>10</v>
      </c>
      <c r="C16" s="23">
        <f t="shared" si="4"/>
        <v>20</v>
      </c>
      <c r="D16" s="20">
        <v>4</v>
      </c>
      <c r="E16" s="20"/>
      <c r="F16" s="21">
        <f t="shared" si="0"/>
        <v>4</v>
      </c>
      <c r="G16" s="22">
        <f t="shared" si="1"/>
        <v>7800</v>
      </c>
      <c r="I16" s="19"/>
      <c r="J16" s="21">
        <f t="shared" si="2"/>
        <v>0</v>
      </c>
      <c r="K16" s="21">
        <f t="shared" si="3"/>
        <v>0</v>
      </c>
    </row>
    <row r="17" spans="1:11" hidden="1" x14ac:dyDescent="0.25">
      <c r="A17" s="17" t="s">
        <v>23</v>
      </c>
      <c r="B17" s="23">
        <v>10</v>
      </c>
      <c r="C17" s="23">
        <f t="shared" si="4"/>
        <v>20</v>
      </c>
      <c r="D17" s="20"/>
      <c r="E17" s="20"/>
      <c r="F17" s="21">
        <f t="shared" si="0"/>
        <v>0</v>
      </c>
      <c r="G17" s="22">
        <f t="shared" si="1"/>
        <v>0</v>
      </c>
      <c r="I17" s="19"/>
      <c r="J17" s="21">
        <f t="shared" si="2"/>
        <v>0</v>
      </c>
      <c r="K17" s="21">
        <f t="shared" si="3"/>
        <v>0</v>
      </c>
    </row>
    <row r="18" spans="1:11" hidden="1" x14ac:dyDescent="0.25">
      <c r="A18" s="17" t="s">
        <v>24</v>
      </c>
      <c r="B18" s="23">
        <v>10</v>
      </c>
      <c r="C18" s="23">
        <f t="shared" si="4"/>
        <v>20</v>
      </c>
      <c r="D18" s="20"/>
      <c r="E18" s="20"/>
      <c r="F18" s="21">
        <f t="shared" si="0"/>
        <v>0</v>
      </c>
      <c r="G18" s="22">
        <f t="shared" si="1"/>
        <v>0</v>
      </c>
      <c r="I18" s="19"/>
      <c r="J18" s="21">
        <f t="shared" si="2"/>
        <v>0</v>
      </c>
      <c r="K18" s="21">
        <f t="shared" si="3"/>
        <v>0</v>
      </c>
    </row>
    <row r="19" spans="1:11" hidden="1" x14ac:dyDescent="0.25">
      <c r="A19" s="17" t="s">
        <v>25</v>
      </c>
      <c r="B19" s="23">
        <v>10</v>
      </c>
      <c r="C19" s="23">
        <f t="shared" si="4"/>
        <v>20</v>
      </c>
      <c r="D19" s="20"/>
      <c r="E19" s="20"/>
      <c r="F19" s="21">
        <f t="shared" si="0"/>
        <v>0</v>
      </c>
      <c r="G19" s="22">
        <f t="shared" si="1"/>
        <v>0</v>
      </c>
      <c r="I19" s="19"/>
      <c r="J19" s="21">
        <f t="shared" si="2"/>
        <v>0</v>
      </c>
      <c r="K19" s="21">
        <f t="shared" si="3"/>
        <v>0</v>
      </c>
    </row>
    <row r="20" spans="1:11" hidden="1" x14ac:dyDescent="0.25">
      <c r="A20" s="17" t="s">
        <v>26</v>
      </c>
      <c r="B20" s="23">
        <v>10</v>
      </c>
      <c r="C20" s="23">
        <f t="shared" si="4"/>
        <v>20</v>
      </c>
      <c r="D20" s="20"/>
      <c r="E20" s="20"/>
      <c r="F20" s="21">
        <f t="shared" si="0"/>
        <v>0</v>
      </c>
      <c r="G20" s="22">
        <f t="shared" si="1"/>
        <v>0</v>
      </c>
      <c r="I20" s="19"/>
      <c r="J20" s="21">
        <f t="shared" si="2"/>
        <v>0</v>
      </c>
      <c r="K20" s="21">
        <f t="shared" si="3"/>
        <v>0</v>
      </c>
    </row>
    <row r="21" spans="1:11" hidden="1" x14ac:dyDescent="0.25">
      <c r="A21" s="17" t="s">
        <v>27</v>
      </c>
      <c r="B21" s="23">
        <v>10</v>
      </c>
      <c r="C21" s="23">
        <f t="shared" si="4"/>
        <v>20</v>
      </c>
      <c r="D21" s="20"/>
      <c r="E21" s="20"/>
      <c r="F21" s="21">
        <f t="shared" si="0"/>
        <v>0</v>
      </c>
      <c r="G21" s="22">
        <f t="shared" si="1"/>
        <v>0</v>
      </c>
      <c r="I21" s="19"/>
      <c r="J21" s="21">
        <f t="shared" si="2"/>
        <v>0</v>
      </c>
      <c r="K21" s="21">
        <f t="shared" si="3"/>
        <v>0</v>
      </c>
    </row>
    <row r="22" spans="1:11" x14ac:dyDescent="0.25">
      <c r="A22" s="17" t="s">
        <v>28</v>
      </c>
      <c r="B22" s="23">
        <v>10</v>
      </c>
      <c r="C22" s="23">
        <f t="shared" si="4"/>
        <v>20</v>
      </c>
      <c r="D22" s="20">
        <v>20</v>
      </c>
      <c r="E22" s="20"/>
      <c r="F22" s="21">
        <f t="shared" si="0"/>
        <v>20</v>
      </c>
      <c r="G22" s="22">
        <f t="shared" si="1"/>
        <v>39000</v>
      </c>
      <c r="I22" s="19"/>
      <c r="J22" s="21">
        <f t="shared" si="2"/>
        <v>0</v>
      </c>
      <c r="K22" s="21">
        <f t="shared" si="3"/>
        <v>0</v>
      </c>
    </row>
    <row r="23" spans="1:11" x14ac:dyDescent="0.25">
      <c r="A23" s="17" t="s">
        <v>29</v>
      </c>
      <c r="B23" s="23">
        <v>10</v>
      </c>
      <c r="C23" s="23">
        <f t="shared" si="4"/>
        <v>20</v>
      </c>
      <c r="D23" s="20">
        <v>20</v>
      </c>
      <c r="E23" s="20"/>
      <c r="F23" s="21">
        <f t="shared" si="0"/>
        <v>20</v>
      </c>
      <c r="G23" s="22">
        <f t="shared" si="1"/>
        <v>39000</v>
      </c>
      <c r="I23" s="19"/>
      <c r="J23" s="21">
        <f t="shared" si="2"/>
        <v>0</v>
      </c>
      <c r="K23" s="21">
        <f t="shared" si="3"/>
        <v>0</v>
      </c>
    </row>
    <row r="24" spans="1:11" x14ac:dyDescent="0.25">
      <c r="A24" s="17" t="s">
        <v>30</v>
      </c>
      <c r="B24" s="23">
        <v>10</v>
      </c>
      <c r="C24" s="23">
        <f t="shared" si="4"/>
        <v>20</v>
      </c>
      <c r="D24" s="20">
        <v>22</v>
      </c>
      <c r="E24" s="20"/>
      <c r="F24" s="21">
        <f t="shared" si="0"/>
        <v>22</v>
      </c>
      <c r="G24" s="22">
        <f t="shared" si="1"/>
        <v>42900</v>
      </c>
      <c r="I24" s="19"/>
      <c r="J24" s="21">
        <f t="shared" si="2"/>
        <v>0</v>
      </c>
      <c r="K24" s="21">
        <f t="shared" si="3"/>
        <v>0</v>
      </c>
    </row>
    <row r="25" spans="1:11" x14ac:dyDescent="0.25">
      <c r="A25" s="17" t="s">
        <v>31</v>
      </c>
      <c r="B25" s="23">
        <v>10</v>
      </c>
      <c r="C25" s="23">
        <f t="shared" si="4"/>
        <v>20</v>
      </c>
      <c r="D25" s="20">
        <v>4</v>
      </c>
      <c r="E25" s="20"/>
      <c r="F25" s="21">
        <f t="shared" si="0"/>
        <v>4</v>
      </c>
      <c r="G25" s="22">
        <f t="shared" si="1"/>
        <v>7800</v>
      </c>
      <c r="I25" s="19"/>
      <c r="J25" s="21">
        <f t="shared" si="2"/>
        <v>0</v>
      </c>
      <c r="K25" s="21">
        <f t="shared" si="3"/>
        <v>0</v>
      </c>
    </row>
    <row r="26" spans="1:11" x14ac:dyDescent="0.25">
      <c r="A26" s="17" t="s">
        <v>32</v>
      </c>
      <c r="B26" s="23">
        <v>10</v>
      </c>
      <c r="C26" s="23">
        <f t="shared" si="4"/>
        <v>20</v>
      </c>
      <c r="D26" s="20">
        <v>20</v>
      </c>
      <c r="E26" s="20"/>
      <c r="F26" s="21">
        <f t="shared" si="0"/>
        <v>20</v>
      </c>
      <c r="G26" s="22">
        <f t="shared" si="1"/>
        <v>39000</v>
      </c>
      <c r="I26" s="19"/>
      <c r="J26" s="21">
        <f t="shared" si="2"/>
        <v>0</v>
      </c>
      <c r="K26" s="21">
        <f t="shared" si="3"/>
        <v>0</v>
      </c>
    </row>
    <row r="27" spans="1:11" x14ac:dyDescent="0.25">
      <c r="A27" s="17" t="s">
        <v>33</v>
      </c>
      <c r="B27" s="23">
        <v>10</v>
      </c>
      <c r="C27" s="23">
        <f t="shared" si="4"/>
        <v>20</v>
      </c>
      <c r="D27" s="20">
        <v>20</v>
      </c>
      <c r="E27" s="20"/>
      <c r="F27" s="21">
        <f t="shared" si="0"/>
        <v>20</v>
      </c>
      <c r="G27" s="22">
        <f t="shared" si="1"/>
        <v>39000</v>
      </c>
      <c r="I27" s="19"/>
      <c r="J27" s="21">
        <f t="shared" si="2"/>
        <v>0</v>
      </c>
      <c r="K27" s="21">
        <f t="shared" si="3"/>
        <v>0</v>
      </c>
    </row>
    <row r="28" spans="1:11" x14ac:dyDescent="0.25">
      <c r="A28" s="17" t="s">
        <v>34</v>
      </c>
      <c r="B28" s="23">
        <v>10</v>
      </c>
      <c r="C28" s="23">
        <f t="shared" si="4"/>
        <v>20</v>
      </c>
      <c r="D28" s="20">
        <v>20</v>
      </c>
      <c r="E28" s="20">
        <v>20</v>
      </c>
      <c r="F28" s="21">
        <f t="shared" si="0"/>
        <v>40</v>
      </c>
      <c r="G28" s="22">
        <f t="shared" si="1"/>
        <v>78000</v>
      </c>
      <c r="I28" s="19"/>
      <c r="J28" s="21">
        <f t="shared" si="2"/>
        <v>0</v>
      </c>
      <c r="K28" s="21">
        <f t="shared" si="3"/>
        <v>0</v>
      </c>
    </row>
    <row r="29" spans="1:11" ht="18.75" customHeight="1" x14ac:dyDescent="0.25">
      <c r="A29" s="17" t="s">
        <v>35</v>
      </c>
      <c r="B29" s="23">
        <v>10</v>
      </c>
      <c r="C29" s="23">
        <f t="shared" si="4"/>
        <v>20</v>
      </c>
      <c r="D29" s="20">
        <v>20</v>
      </c>
      <c r="E29" s="20"/>
      <c r="F29" s="21">
        <f t="shared" si="0"/>
        <v>20</v>
      </c>
      <c r="G29" s="22">
        <f t="shared" si="1"/>
        <v>39000</v>
      </c>
      <c r="I29" s="19"/>
      <c r="J29" s="21">
        <f t="shared" si="2"/>
        <v>0</v>
      </c>
      <c r="K29" s="21">
        <f t="shared" si="3"/>
        <v>0</v>
      </c>
    </row>
    <row r="30" spans="1:11" x14ac:dyDescent="0.25">
      <c r="A30" s="17" t="s">
        <v>36</v>
      </c>
      <c r="B30" s="23">
        <v>10</v>
      </c>
      <c r="C30" s="23">
        <f t="shared" si="4"/>
        <v>20</v>
      </c>
      <c r="D30" s="20"/>
      <c r="E30" s="20">
        <v>20</v>
      </c>
      <c r="F30" s="21">
        <f t="shared" si="0"/>
        <v>20</v>
      </c>
      <c r="G30" s="22">
        <f t="shared" si="1"/>
        <v>39000</v>
      </c>
      <c r="I30" s="19"/>
      <c r="J30" s="21">
        <f t="shared" si="2"/>
        <v>0</v>
      </c>
      <c r="K30" s="21">
        <f t="shared" si="3"/>
        <v>0</v>
      </c>
    </row>
    <row r="31" spans="1:11" hidden="1" x14ac:dyDescent="0.25">
      <c r="A31" s="17" t="s">
        <v>37</v>
      </c>
      <c r="B31" s="23">
        <v>10</v>
      </c>
      <c r="C31" s="23">
        <f t="shared" si="4"/>
        <v>20</v>
      </c>
      <c r="D31" s="20">
        <v>0</v>
      </c>
      <c r="E31" s="20"/>
      <c r="F31" s="21">
        <f t="shared" si="0"/>
        <v>0</v>
      </c>
      <c r="G31" s="22">
        <f t="shared" si="1"/>
        <v>0</v>
      </c>
      <c r="I31" s="19"/>
      <c r="J31" s="21">
        <f t="shared" si="2"/>
        <v>0</v>
      </c>
      <c r="K31" s="21">
        <f t="shared" si="3"/>
        <v>0</v>
      </c>
    </row>
    <row r="32" spans="1:11" ht="19.5" customHeight="1" x14ac:dyDescent="0.25">
      <c r="A32" s="17" t="s">
        <v>38</v>
      </c>
      <c r="B32" s="23">
        <v>10</v>
      </c>
      <c r="C32" s="23">
        <f t="shared" si="4"/>
        <v>20</v>
      </c>
      <c r="D32" s="20"/>
      <c r="E32" s="20">
        <v>20</v>
      </c>
      <c r="F32" s="21">
        <f t="shared" si="0"/>
        <v>20</v>
      </c>
      <c r="G32" s="22">
        <f t="shared" si="1"/>
        <v>39000</v>
      </c>
      <c r="I32" s="19"/>
      <c r="J32" s="21">
        <f t="shared" si="2"/>
        <v>0</v>
      </c>
      <c r="K32" s="21">
        <f t="shared" si="3"/>
        <v>0</v>
      </c>
    </row>
    <row r="33" spans="1:11" x14ac:dyDescent="0.25">
      <c r="A33" s="17" t="s">
        <v>39</v>
      </c>
      <c r="B33" s="23">
        <v>10</v>
      </c>
      <c r="C33" s="23">
        <f t="shared" si="4"/>
        <v>20</v>
      </c>
      <c r="D33" s="20"/>
      <c r="E33" s="20">
        <v>20</v>
      </c>
      <c r="F33" s="21">
        <f t="shared" si="0"/>
        <v>20</v>
      </c>
      <c r="G33" s="22">
        <f t="shared" si="1"/>
        <v>39000</v>
      </c>
      <c r="I33" s="19"/>
      <c r="J33" s="21">
        <f t="shared" si="2"/>
        <v>0</v>
      </c>
      <c r="K33" s="21">
        <f t="shared" si="3"/>
        <v>0</v>
      </c>
    </row>
    <row r="34" spans="1:11" hidden="1" x14ac:dyDescent="0.25">
      <c r="A34" s="17" t="s">
        <v>40</v>
      </c>
      <c r="B34" s="23">
        <v>10</v>
      </c>
      <c r="C34" s="23">
        <f t="shared" si="4"/>
        <v>20</v>
      </c>
      <c r="D34" s="20"/>
      <c r="E34" s="20"/>
      <c r="F34" s="21">
        <f t="shared" si="0"/>
        <v>0</v>
      </c>
      <c r="G34" s="22">
        <f t="shared" si="1"/>
        <v>0</v>
      </c>
      <c r="I34" s="19"/>
      <c r="J34" s="21">
        <f t="shared" si="2"/>
        <v>0</v>
      </c>
      <c r="K34" s="21">
        <f t="shared" si="3"/>
        <v>0</v>
      </c>
    </row>
    <row r="35" spans="1:11" hidden="1" x14ac:dyDescent="0.25">
      <c r="A35" s="17" t="s">
        <v>41</v>
      </c>
      <c r="B35" s="23">
        <v>10</v>
      </c>
      <c r="C35" s="23">
        <f t="shared" si="4"/>
        <v>20</v>
      </c>
      <c r="D35" s="20"/>
      <c r="E35" s="20"/>
      <c r="F35" s="21">
        <f t="shared" si="0"/>
        <v>0</v>
      </c>
      <c r="G35" s="22">
        <f t="shared" si="1"/>
        <v>0</v>
      </c>
      <c r="I35" s="19"/>
      <c r="J35" s="21">
        <f t="shared" si="2"/>
        <v>0</v>
      </c>
      <c r="K35" s="21">
        <f t="shared" si="3"/>
        <v>0</v>
      </c>
    </row>
    <row r="36" spans="1:11" x14ac:dyDescent="0.25">
      <c r="A36" s="17" t="s">
        <v>42</v>
      </c>
      <c r="B36" s="23">
        <v>10</v>
      </c>
      <c r="C36" s="23">
        <f t="shared" si="4"/>
        <v>20</v>
      </c>
      <c r="D36" s="20"/>
      <c r="E36" s="20">
        <v>24</v>
      </c>
      <c r="F36" s="21">
        <f t="shared" si="0"/>
        <v>24</v>
      </c>
      <c r="G36" s="22">
        <f t="shared" si="1"/>
        <v>46800</v>
      </c>
      <c r="I36" s="19"/>
      <c r="J36" s="21">
        <f t="shared" si="2"/>
        <v>0</v>
      </c>
      <c r="K36" s="21">
        <f t="shared" si="3"/>
        <v>0</v>
      </c>
    </row>
    <row r="37" spans="1:11" x14ac:dyDescent="0.25">
      <c r="A37" s="17" t="s">
        <v>43</v>
      </c>
      <c r="B37" s="23">
        <v>10</v>
      </c>
      <c r="C37" s="23">
        <f t="shared" si="4"/>
        <v>20</v>
      </c>
      <c r="D37" s="20"/>
      <c r="E37" s="20">
        <v>20</v>
      </c>
      <c r="F37" s="21">
        <f t="shared" si="0"/>
        <v>20</v>
      </c>
      <c r="G37" s="22">
        <f t="shared" si="1"/>
        <v>39000</v>
      </c>
      <c r="I37" s="19"/>
      <c r="J37" s="21">
        <f t="shared" si="2"/>
        <v>0</v>
      </c>
      <c r="K37" s="21">
        <f t="shared" si="3"/>
        <v>0</v>
      </c>
    </row>
    <row r="38" spans="1:11" x14ac:dyDescent="0.25">
      <c r="A38" s="17" t="s">
        <v>44</v>
      </c>
      <c r="B38" s="23">
        <v>10</v>
      </c>
      <c r="C38" s="23">
        <f>B38*2</f>
        <v>20</v>
      </c>
      <c r="D38" s="20"/>
      <c r="E38" s="20">
        <v>20</v>
      </c>
      <c r="F38" s="21">
        <f t="shared" si="0"/>
        <v>20</v>
      </c>
      <c r="G38" s="22">
        <f>F38*$D$2</f>
        <v>39000</v>
      </c>
      <c r="I38" s="19"/>
      <c r="J38" s="21"/>
      <c r="K38" s="21"/>
    </row>
    <row r="39" spans="1:11" x14ac:dyDescent="0.25">
      <c r="A39" s="17" t="s">
        <v>45</v>
      </c>
      <c r="B39" s="23">
        <v>10</v>
      </c>
      <c r="C39" s="23">
        <f t="shared" si="4"/>
        <v>20</v>
      </c>
      <c r="D39" s="20"/>
      <c r="E39" s="20">
        <v>20</v>
      </c>
      <c r="F39" s="21">
        <f t="shared" si="0"/>
        <v>20</v>
      </c>
      <c r="G39" s="22">
        <f t="shared" si="1"/>
        <v>39000</v>
      </c>
      <c r="I39" s="19"/>
      <c r="J39" s="21">
        <f t="shared" si="2"/>
        <v>0</v>
      </c>
      <c r="K39" s="21">
        <f t="shared" si="3"/>
        <v>0</v>
      </c>
    </row>
    <row r="40" spans="1:11" hidden="1" x14ac:dyDescent="0.25">
      <c r="A40" s="17" t="s">
        <v>46</v>
      </c>
      <c r="B40" s="23">
        <v>10</v>
      </c>
      <c r="C40" s="23">
        <f t="shared" si="4"/>
        <v>20</v>
      </c>
      <c r="D40" s="20">
        <v>0</v>
      </c>
      <c r="E40" s="20">
        <v>0</v>
      </c>
      <c r="F40" s="21">
        <f t="shared" si="0"/>
        <v>0</v>
      </c>
      <c r="G40" s="22">
        <f t="shared" si="1"/>
        <v>0</v>
      </c>
      <c r="I40" s="19"/>
      <c r="J40" s="21">
        <f t="shared" si="2"/>
        <v>0</v>
      </c>
      <c r="K40" s="21">
        <f t="shared" si="3"/>
        <v>0</v>
      </c>
    </row>
    <row r="41" spans="1:11" x14ac:dyDescent="0.25">
      <c r="A41" s="17" t="s">
        <v>47</v>
      </c>
      <c r="B41" s="23">
        <v>10</v>
      </c>
      <c r="C41" s="23">
        <f t="shared" si="4"/>
        <v>20</v>
      </c>
      <c r="D41" s="20"/>
      <c r="E41" s="20">
        <v>20</v>
      </c>
      <c r="F41" s="21">
        <f t="shared" si="0"/>
        <v>20</v>
      </c>
      <c r="G41" s="22">
        <f t="shared" si="1"/>
        <v>39000</v>
      </c>
      <c r="I41" s="19"/>
      <c r="J41" s="21">
        <f t="shared" si="2"/>
        <v>0</v>
      </c>
      <c r="K41" s="21">
        <f t="shared" si="3"/>
        <v>0</v>
      </c>
    </row>
    <row r="42" spans="1:11" x14ac:dyDescent="0.25">
      <c r="A42" s="17" t="s">
        <v>48</v>
      </c>
      <c r="B42" s="23">
        <v>10</v>
      </c>
      <c r="C42" s="23">
        <f t="shared" si="4"/>
        <v>20</v>
      </c>
      <c r="D42" s="20"/>
      <c r="E42" s="20">
        <v>20</v>
      </c>
      <c r="F42" s="21">
        <f t="shared" si="0"/>
        <v>20</v>
      </c>
      <c r="G42" s="22">
        <f t="shared" si="1"/>
        <v>39000</v>
      </c>
      <c r="I42" s="19"/>
      <c r="J42" s="21">
        <f t="shared" si="2"/>
        <v>0</v>
      </c>
      <c r="K42" s="21">
        <f t="shared" si="3"/>
        <v>0</v>
      </c>
    </row>
    <row r="43" spans="1:11" x14ac:dyDescent="0.25">
      <c r="A43" s="17" t="s">
        <v>49</v>
      </c>
      <c r="B43" s="23">
        <v>10</v>
      </c>
      <c r="C43" s="23">
        <f>B43*2</f>
        <v>20</v>
      </c>
      <c r="D43" s="20"/>
      <c r="E43" s="20">
        <v>20</v>
      </c>
      <c r="F43" s="21">
        <f t="shared" si="0"/>
        <v>20</v>
      </c>
      <c r="G43" s="22">
        <f>F43*$D$2</f>
        <v>39000</v>
      </c>
      <c r="I43" s="19"/>
      <c r="J43" s="21"/>
      <c r="K43" s="21"/>
    </row>
    <row r="44" spans="1:11" x14ac:dyDescent="0.25">
      <c r="A44" s="17" t="s">
        <v>50</v>
      </c>
      <c r="B44" s="23">
        <v>10</v>
      </c>
      <c r="C44" s="23">
        <f t="shared" si="4"/>
        <v>20</v>
      </c>
      <c r="D44" s="20"/>
      <c r="E44" s="20">
        <v>20</v>
      </c>
      <c r="F44" s="21">
        <f t="shared" si="0"/>
        <v>20</v>
      </c>
      <c r="G44" s="22">
        <f t="shared" si="1"/>
        <v>39000</v>
      </c>
      <c r="I44" s="19"/>
      <c r="J44" s="21">
        <f t="shared" si="2"/>
        <v>0</v>
      </c>
      <c r="K44" s="21">
        <f t="shared" si="3"/>
        <v>0</v>
      </c>
    </row>
    <row r="45" spans="1:11" hidden="1" x14ac:dyDescent="0.25">
      <c r="A45" s="17" t="s">
        <v>51</v>
      </c>
      <c r="B45" s="23">
        <v>10</v>
      </c>
      <c r="C45" s="23">
        <f t="shared" si="4"/>
        <v>20</v>
      </c>
      <c r="D45" s="20"/>
      <c r="E45" s="20"/>
      <c r="F45" s="21">
        <f t="shared" si="0"/>
        <v>0</v>
      </c>
      <c r="G45" s="22">
        <f t="shared" si="1"/>
        <v>0</v>
      </c>
      <c r="I45" s="19"/>
      <c r="J45" s="21">
        <f t="shared" si="2"/>
        <v>0</v>
      </c>
      <c r="K45" s="21">
        <f t="shared" si="3"/>
        <v>0</v>
      </c>
    </row>
    <row r="46" spans="1:11" x14ac:dyDescent="0.25">
      <c r="A46" s="17" t="s">
        <v>52</v>
      </c>
      <c r="B46" s="23">
        <v>10</v>
      </c>
      <c r="C46" s="23">
        <f t="shared" si="4"/>
        <v>20</v>
      </c>
      <c r="D46" s="20"/>
      <c r="E46" s="20">
        <v>4</v>
      </c>
      <c r="F46" s="21">
        <f t="shared" si="0"/>
        <v>4</v>
      </c>
      <c r="G46" s="22">
        <f t="shared" si="1"/>
        <v>7800</v>
      </c>
      <c r="I46" s="19"/>
      <c r="J46" s="21">
        <f t="shared" si="2"/>
        <v>0</v>
      </c>
      <c r="K46" s="21">
        <f t="shared" si="3"/>
        <v>0</v>
      </c>
    </row>
    <row r="47" spans="1:11" x14ac:dyDescent="0.25">
      <c r="A47" s="17" t="s">
        <v>53</v>
      </c>
      <c r="B47" s="23">
        <v>10</v>
      </c>
      <c r="C47" s="23">
        <f t="shared" si="4"/>
        <v>20</v>
      </c>
      <c r="D47" s="20"/>
      <c r="E47" s="20">
        <v>20</v>
      </c>
      <c r="F47" s="21">
        <f t="shared" si="0"/>
        <v>20</v>
      </c>
      <c r="G47" s="22">
        <f t="shared" si="1"/>
        <v>39000</v>
      </c>
      <c r="I47" s="19"/>
      <c r="J47" s="21">
        <f t="shared" si="2"/>
        <v>0</v>
      </c>
      <c r="K47" s="21">
        <f t="shared" si="3"/>
        <v>0</v>
      </c>
    </row>
    <row r="48" spans="1:11" ht="30" hidden="1" x14ac:dyDescent="0.25">
      <c r="A48" s="17" t="s">
        <v>54</v>
      </c>
      <c r="B48" s="23">
        <v>10</v>
      </c>
      <c r="C48" s="23">
        <f t="shared" si="4"/>
        <v>20</v>
      </c>
      <c r="D48" s="20"/>
      <c r="E48" s="20">
        <v>0</v>
      </c>
      <c r="F48" s="21">
        <f t="shared" si="0"/>
        <v>0</v>
      </c>
      <c r="G48" s="22">
        <f t="shared" si="1"/>
        <v>0</v>
      </c>
      <c r="I48" s="19"/>
      <c r="J48" s="21">
        <f t="shared" si="2"/>
        <v>0</v>
      </c>
      <c r="K48" s="21">
        <f t="shared" si="3"/>
        <v>0</v>
      </c>
    </row>
    <row r="49" spans="1:11" x14ac:dyDescent="0.25">
      <c r="A49" s="17" t="s">
        <v>55</v>
      </c>
      <c r="B49" s="23">
        <v>10</v>
      </c>
      <c r="C49" s="23">
        <f t="shared" si="4"/>
        <v>20</v>
      </c>
      <c r="D49" s="20"/>
      <c r="E49" s="20">
        <v>22</v>
      </c>
      <c r="F49" s="21">
        <f t="shared" si="0"/>
        <v>22</v>
      </c>
      <c r="G49" s="22">
        <f t="shared" si="1"/>
        <v>42900</v>
      </c>
      <c r="I49" s="19"/>
      <c r="J49" s="21">
        <f t="shared" si="2"/>
        <v>0</v>
      </c>
      <c r="K49" s="21">
        <f t="shared" si="3"/>
        <v>0</v>
      </c>
    </row>
    <row r="50" spans="1:11" x14ac:dyDescent="0.25">
      <c r="A50" s="17" t="s">
        <v>12</v>
      </c>
      <c r="B50" s="23">
        <v>10</v>
      </c>
      <c r="C50" s="23">
        <f t="shared" si="4"/>
        <v>20</v>
      </c>
      <c r="D50" s="20">
        <v>20</v>
      </c>
      <c r="E50" s="20">
        <v>0</v>
      </c>
      <c r="F50" s="21">
        <f t="shared" si="0"/>
        <v>20</v>
      </c>
      <c r="G50" s="22">
        <f t="shared" si="1"/>
        <v>39000</v>
      </c>
      <c r="I50" s="19"/>
      <c r="J50" s="21">
        <f t="shared" si="2"/>
        <v>0</v>
      </c>
      <c r="K50" s="21">
        <f t="shared" si="3"/>
        <v>0</v>
      </c>
    </row>
    <row r="51" spans="1:11" x14ac:dyDescent="0.25">
      <c r="A51" s="17" t="s">
        <v>34</v>
      </c>
      <c r="B51" s="23">
        <v>10</v>
      </c>
      <c r="C51" s="23">
        <f t="shared" si="4"/>
        <v>20</v>
      </c>
      <c r="D51" s="20"/>
      <c r="E51" s="20">
        <v>20</v>
      </c>
      <c r="F51" s="21">
        <f t="shared" si="0"/>
        <v>20</v>
      </c>
      <c r="G51" s="22">
        <f t="shared" si="1"/>
        <v>39000</v>
      </c>
      <c r="I51" s="19"/>
      <c r="J51" s="21">
        <f t="shared" si="2"/>
        <v>0</v>
      </c>
      <c r="K51" s="21">
        <f t="shared" si="3"/>
        <v>0</v>
      </c>
    </row>
    <row r="52" spans="1:11" x14ac:dyDescent="0.25">
      <c r="A52" s="17" t="s">
        <v>56</v>
      </c>
      <c r="B52" s="23">
        <v>10</v>
      </c>
      <c r="C52" s="23">
        <f>B52*2</f>
        <v>20</v>
      </c>
      <c r="D52" s="20">
        <v>20</v>
      </c>
      <c r="E52" s="20"/>
      <c r="F52" s="21">
        <f t="shared" si="0"/>
        <v>20</v>
      </c>
      <c r="G52" s="22">
        <f>F52*$D$2</f>
        <v>39000</v>
      </c>
      <c r="I52" s="19"/>
      <c r="J52" s="21">
        <f>I52*$D$2</f>
        <v>0</v>
      </c>
      <c r="K52" s="21">
        <f>I52/5</f>
        <v>0</v>
      </c>
    </row>
    <row r="53" spans="1:11" x14ac:dyDescent="0.25">
      <c r="A53" s="17" t="s">
        <v>57</v>
      </c>
      <c r="B53" s="23">
        <v>10</v>
      </c>
      <c r="C53" s="23">
        <f>B53*2</f>
        <v>20</v>
      </c>
      <c r="D53" s="20">
        <v>20</v>
      </c>
      <c r="E53" s="20"/>
      <c r="F53" s="21">
        <f t="shared" si="0"/>
        <v>20</v>
      </c>
      <c r="G53" s="22">
        <f>F53*$D$2</f>
        <v>39000</v>
      </c>
      <c r="I53" s="19"/>
      <c r="J53" s="21">
        <f>I53*$D$2</f>
        <v>0</v>
      </c>
      <c r="K53" s="21">
        <f>I53/5</f>
        <v>0</v>
      </c>
    </row>
    <row r="54" spans="1:11" x14ac:dyDescent="0.25">
      <c r="A54" s="17" t="s">
        <v>58</v>
      </c>
      <c r="B54" s="23">
        <v>10</v>
      </c>
      <c r="C54" s="23">
        <f>B54*2</f>
        <v>20</v>
      </c>
      <c r="D54" s="20"/>
      <c r="E54" s="20">
        <v>20</v>
      </c>
      <c r="F54" s="21">
        <f t="shared" si="0"/>
        <v>20</v>
      </c>
      <c r="G54" s="22">
        <f>F54*$D$2</f>
        <v>39000</v>
      </c>
      <c r="I54" s="19"/>
      <c r="J54" s="21">
        <f>I54*$D$2</f>
        <v>0</v>
      </c>
      <c r="K54" s="21">
        <f>I54/5</f>
        <v>0</v>
      </c>
    </row>
    <row r="55" spans="1:11" x14ac:dyDescent="0.25">
      <c r="A55" s="17" t="s">
        <v>59</v>
      </c>
      <c r="B55" s="23">
        <v>10</v>
      </c>
      <c r="C55" s="23">
        <f>B55*2</f>
        <v>20</v>
      </c>
      <c r="D55" s="20"/>
      <c r="E55" s="20">
        <v>20</v>
      </c>
      <c r="F55" s="21">
        <f t="shared" si="0"/>
        <v>20</v>
      </c>
      <c r="G55" s="22">
        <f>F55*$D$2</f>
        <v>39000</v>
      </c>
      <c r="I55" s="19"/>
      <c r="J55" s="21">
        <f>I55*$D$2</f>
        <v>0</v>
      </c>
      <c r="K55" s="21">
        <f>I55/5</f>
        <v>0</v>
      </c>
    </row>
    <row r="56" spans="1:11" hidden="1" x14ac:dyDescent="0.25">
      <c r="A56" s="24" t="s">
        <v>60</v>
      </c>
      <c r="B56" s="23"/>
      <c r="C56" s="23"/>
      <c r="D56" s="20"/>
      <c r="E56" s="20"/>
      <c r="F56" s="21">
        <f t="shared" si="0"/>
        <v>0</v>
      </c>
      <c r="G56" s="22"/>
      <c r="I56" s="19"/>
      <c r="J56" s="21">
        <f t="shared" si="2"/>
        <v>0</v>
      </c>
      <c r="K56" s="21">
        <f t="shared" si="3"/>
        <v>0</v>
      </c>
    </row>
    <row r="57" spans="1:11" x14ac:dyDescent="0.25">
      <c r="A57" s="17" t="s">
        <v>61</v>
      </c>
      <c r="B57" s="23">
        <v>10</v>
      </c>
      <c r="C57" s="23">
        <f>B57*4</f>
        <v>40</v>
      </c>
      <c r="D57" s="20">
        <v>22</v>
      </c>
      <c r="E57" s="20">
        <v>22</v>
      </c>
      <c r="F57" s="21">
        <f t="shared" si="0"/>
        <v>44</v>
      </c>
      <c r="G57" s="22">
        <f t="shared" si="1"/>
        <v>85800</v>
      </c>
      <c r="I57" s="19"/>
      <c r="J57" s="21">
        <f t="shared" si="2"/>
        <v>0</v>
      </c>
      <c r="K57" s="21">
        <f t="shared" si="3"/>
        <v>0</v>
      </c>
    </row>
    <row r="58" spans="1:11" x14ac:dyDescent="0.25">
      <c r="A58" s="17" t="s">
        <v>62</v>
      </c>
      <c r="B58" s="23">
        <v>10</v>
      </c>
      <c r="C58" s="23">
        <v>20</v>
      </c>
      <c r="D58" s="20">
        <v>22</v>
      </c>
      <c r="E58" s="20"/>
      <c r="F58" s="21">
        <f t="shared" si="0"/>
        <v>22</v>
      </c>
      <c r="G58" s="22">
        <f t="shared" si="1"/>
        <v>42900</v>
      </c>
      <c r="I58" s="19"/>
      <c r="J58" s="21"/>
      <c r="K58" s="21"/>
    </row>
    <row r="59" spans="1:11" hidden="1" x14ac:dyDescent="0.25">
      <c r="A59" s="17" t="s">
        <v>63</v>
      </c>
      <c r="B59" s="23">
        <v>10</v>
      </c>
      <c r="C59" s="23">
        <f t="shared" ref="C59:C91" si="5">B59*2</f>
        <v>20</v>
      </c>
      <c r="D59" s="20">
        <v>0</v>
      </c>
      <c r="E59" s="20"/>
      <c r="F59" s="21">
        <f t="shared" si="0"/>
        <v>0</v>
      </c>
      <c r="G59" s="22">
        <f t="shared" si="1"/>
        <v>0</v>
      </c>
      <c r="I59" s="19"/>
      <c r="J59" s="21">
        <f t="shared" si="2"/>
        <v>0</v>
      </c>
      <c r="K59" s="21">
        <f t="shared" si="3"/>
        <v>0</v>
      </c>
    </row>
    <row r="60" spans="1:11" x14ac:dyDescent="0.25">
      <c r="A60" s="17" t="s">
        <v>64</v>
      </c>
      <c r="B60" s="23">
        <v>10</v>
      </c>
      <c r="C60" s="23">
        <f t="shared" si="5"/>
        <v>20</v>
      </c>
      <c r="D60" s="20">
        <v>22</v>
      </c>
      <c r="E60" s="20"/>
      <c r="F60" s="21">
        <f t="shared" si="0"/>
        <v>22</v>
      </c>
      <c r="G60" s="22">
        <f t="shared" si="1"/>
        <v>42900</v>
      </c>
      <c r="I60" s="19"/>
      <c r="J60" s="21">
        <f t="shared" si="2"/>
        <v>0</v>
      </c>
      <c r="K60" s="21">
        <f t="shared" si="3"/>
        <v>0</v>
      </c>
    </row>
    <row r="61" spans="1:11" x14ac:dyDescent="0.25">
      <c r="A61" s="17" t="s">
        <v>65</v>
      </c>
      <c r="B61" s="23">
        <v>10</v>
      </c>
      <c r="C61" s="23">
        <f t="shared" si="5"/>
        <v>20</v>
      </c>
      <c r="D61" s="20">
        <v>22</v>
      </c>
      <c r="E61" s="20"/>
      <c r="F61" s="21">
        <f t="shared" si="0"/>
        <v>22</v>
      </c>
      <c r="G61" s="22">
        <f t="shared" si="1"/>
        <v>42900</v>
      </c>
      <c r="I61" s="19"/>
      <c r="J61" s="21">
        <f t="shared" si="2"/>
        <v>0</v>
      </c>
      <c r="K61" s="21">
        <f t="shared" si="3"/>
        <v>0</v>
      </c>
    </row>
    <row r="62" spans="1:11" ht="30" x14ac:dyDescent="0.25">
      <c r="A62" s="17" t="s">
        <v>66</v>
      </c>
      <c r="B62" s="23">
        <v>10</v>
      </c>
      <c r="C62" s="23">
        <f t="shared" si="5"/>
        <v>20</v>
      </c>
      <c r="D62" s="20">
        <v>22</v>
      </c>
      <c r="E62" s="20"/>
      <c r="F62" s="21">
        <f t="shared" si="0"/>
        <v>22</v>
      </c>
      <c r="G62" s="22">
        <f t="shared" si="1"/>
        <v>42900</v>
      </c>
      <c r="I62" s="19"/>
      <c r="J62" s="21">
        <f t="shared" si="2"/>
        <v>0</v>
      </c>
      <c r="K62" s="21">
        <f t="shared" si="3"/>
        <v>0</v>
      </c>
    </row>
    <row r="63" spans="1:11" ht="30" x14ac:dyDescent="0.25">
      <c r="A63" s="17" t="s">
        <v>67</v>
      </c>
      <c r="B63" s="23">
        <v>10</v>
      </c>
      <c r="C63" s="23">
        <f t="shared" si="5"/>
        <v>20</v>
      </c>
      <c r="D63" s="20">
        <v>22</v>
      </c>
      <c r="E63" s="20"/>
      <c r="F63" s="21">
        <f t="shared" si="0"/>
        <v>22</v>
      </c>
      <c r="G63" s="22">
        <f t="shared" si="1"/>
        <v>42900</v>
      </c>
      <c r="I63" s="19"/>
      <c r="J63" s="21">
        <f t="shared" si="2"/>
        <v>0</v>
      </c>
      <c r="K63" s="21">
        <f t="shared" si="3"/>
        <v>0</v>
      </c>
    </row>
    <row r="64" spans="1:11" x14ac:dyDescent="0.25">
      <c r="A64" s="17" t="s">
        <v>68</v>
      </c>
      <c r="B64" s="23">
        <v>10</v>
      </c>
      <c r="C64" s="23">
        <f t="shared" si="5"/>
        <v>20</v>
      </c>
      <c r="D64" s="20">
        <v>22</v>
      </c>
      <c r="E64" s="20"/>
      <c r="F64" s="21">
        <f t="shared" si="0"/>
        <v>22</v>
      </c>
      <c r="G64" s="22">
        <f t="shared" si="1"/>
        <v>42900</v>
      </c>
      <c r="I64" s="19"/>
      <c r="J64" s="21">
        <f t="shared" si="2"/>
        <v>0</v>
      </c>
      <c r="K64" s="21">
        <f t="shared" si="3"/>
        <v>0</v>
      </c>
    </row>
    <row r="65" spans="1:11" ht="30" x14ac:dyDescent="0.25">
      <c r="A65" s="17" t="s">
        <v>69</v>
      </c>
      <c r="B65" s="23">
        <v>10</v>
      </c>
      <c r="C65" s="23">
        <f t="shared" si="5"/>
        <v>20</v>
      </c>
      <c r="D65" s="20">
        <v>22</v>
      </c>
      <c r="E65" s="20"/>
      <c r="F65" s="21">
        <f t="shared" si="0"/>
        <v>22</v>
      </c>
      <c r="G65" s="22">
        <f t="shared" si="1"/>
        <v>42900</v>
      </c>
      <c r="I65" s="19"/>
      <c r="J65" s="21">
        <f>I65*$D$2</f>
        <v>0</v>
      </c>
      <c r="K65" s="21"/>
    </row>
    <row r="66" spans="1:11" x14ac:dyDescent="0.25">
      <c r="A66" s="17" t="s">
        <v>70</v>
      </c>
      <c r="B66" s="23">
        <v>10</v>
      </c>
      <c r="C66" s="23">
        <f t="shared" si="5"/>
        <v>20</v>
      </c>
      <c r="D66" s="20">
        <v>22</v>
      </c>
      <c r="E66" s="20"/>
      <c r="F66" s="21">
        <f t="shared" si="0"/>
        <v>22</v>
      </c>
      <c r="G66" s="22">
        <f t="shared" si="1"/>
        <v>42900</v>
      </c>
      <c r="I66" s="19"/>
      <c r="J66" s="21">
        <f t="shared" si="2"/>
        <v>0</v>
      </c>
      <c r="K66" s="21">
        <f t="shared" si="3"/>
        <v>0</v>
      </c>
    </row>
    <row r="67" spans="1:11" x14ac:dyDescent="0.25">
      <c r="A67" s="17" t="s">
        <v>71</v>
      </c>
      <c r="B67" s="23">
        <v>10</v>
      </c>
      <c r="C67" s="23">
        <f t="shared" si="5"/>
        <v>20</v>
      </c>
      <c r="D67" s="20">
        <v>22</v>
      </c>
      <c r="E67" s="20"/>
      <c r="F67" s="21">
        <f t="shared" si="0"/>
        <v>22</v>
      </c>
      <c r="G67" s="22">
        <f t="shared" si="1"/>
        <v>42900</v>
      </c>
      <c r="I67" s="19"/>
      <c r="J67" s="21">
        <f t="shared" si="2"/>
        <v>0</v>
      </c>
      <c r="K67" s="21">
        <f t="shared" si="3"/>
        <v>0</v>
      </c>
    </row>
    <row r="68" spans="1:11" x14ac:dyDescent="0.25">
      <c r="A68" s="17" t="s">
        <v>72</v>
      </c>
      <c r="B68" s="23">
        <v>10</v>
      </c>
      <c r="C68" s="23">
        <f t="shared" si="5"/>
        <v>20</v>
      </c>
      <c r="D68" s="20">
        <v>22</v>
      </c>
      <c r="E68" s="20"/>
      <c r="F68" s="21">
        <f t="shared" si="0"/>
        <v>22</v>
      </c>
      <c r="G68" s="22">
        <f t="shared" si="1"/>
        <v>42900</v>
      </c>
      <c r="I68" s="19"/>
      <c r="J68" s="21"/>
      <c r="K68" s="21"/>
    </row>
    <row r="69" spans="1:11" x14ac:dyDescent="0.25">
      <c r="A69" s="17" t="s">
        <v>73</v>
      </c>
      <c r="B69" s="23">
        <v>10</v>
      </c>
      <c r="C69" s="23">
        <f t="shared" si="5"/>
        <v>20</v>
      </c>
      <c r="D69" s="20">
        <v>22</v>
      </c>
      <c r="E69" s="20"/>
      <c r="F69" s="21">
        <f t="shared" si="0"/>
        <v>22</v>
      </c>
      <c r="G69" s="22">
        <f t="shared" si="1"/>
        <v>42900</v>
      </c>
      <c r="I69" s="19"/>
      <c r="J69" s="21">
        <f t="shared" si="2"/>
        <v>0</v>
      </c>
      <c r="K69" s="21">
        <f t="shared" si="3"/>
        <v>0</v>
      </c>
    </row>
    <row r="70" spans="1:11" x14ac:dyDescent="0.25">
      <c r="A70" s="17" t="s">
        <v>74</v>
      </c>
      <c r="B70" s="23">
        <v>10</v>
      </c>
      <c r="C70" s="23">
        <f t="shared" si="5"/>
        <v>20</v>
      </c>
      <c r="D70" s="20">
        <v>22</v>
      </c>
      <c r="E70" s="20"/>
      <c r="F70" s="21">
        <f t="shared" si="0"/>
        <v>22</v>
      </c>
      <c r="G70" s="22">
        <f t="shared" si="1"/>
        <v>42900</v>
      </c>
      <c r="I70" s="19"/>
      <c r="J70" s="21">
        <f t="shared" si="2"/>
        <v>0</v>
      </c>
      <c r="K70" s="21">
        <f t="shared" si="3"/>
        <v>0</v>
      </c>
    </row>
    <row r="71" spans="1:11" ht="30" x14ac:dyDescent="0.25">
      <c r="A71" s="17" t="s">
        <v>75</v>
      </c>
      <c r="B71" s="23">
        <v>10</v>
      </c>
      <c r="C71" s="23">
        <f t="shared" si="5"/>
        <v>20</v>
      </c>
      <c r="D71" s="20">
        <v>22</v>
      </c>
      <c r="E71" s="20"/>
      <c r="F71" s="21">
        <f t="shared" ref="F71:F91" si="6">SUM(D71:E71)</f>
        <v>22</v>
      </c>
      <c r="G71" s="22">
        <f t="shared" si="1"/>
        <v>42900</v>
      </c>
      <c r="I71" s="19"/>
      <c r="J71" s="21">
        <f t="shared" si="2"/>
        <v>0</v>
      </c>
      <c r="K71" s="21">
        <f t="shared" si="3"/>
        <v>0</v>
      </c>
    </row>
    <row r="72" spans="1:11" x14ac:dyDescent="0.25">
      <c r="A72" s="17" t="s">
        <v>76</v>
      </c>
      <c r="B72" s="23">
        <v>10</v>
      </c>
      <c r="C72" s="23">
        <f t="shared" si="5"/>
        <v>20</v>
      </c>
      <c r="D72" s="20">
        <v>22</v>
      </c>
      <c r="E72" s="20"/>
      <c r="F72" s="21">
        <f t="shared" si="6"/>
        <v>22</v>
      </c>
      <c r="G72" s="22">
        <f t="shared" si="1"/>
        <v>42900</v>
      </c>
      <c r="I72" s="19"/>
      <c r="J72" s="21">
        <f t="shared" si="2"/>
        <v>0</v>
      </c>
      <c r="K72" s="21">
        <f t="shared" si="3"/>
        <v>0</v>
      </c>
    </row>
    <row r="73" spans="1:11" x14ac:dyDescent="0.25">
      <c r="A73" s="17" t="s">
        <v>77</v>
      </c>
      <c r="B73" s="23">
        <v>10</v>
      </c>
      <c r="C73" s="23">
        <f t="shared" si="5"/>
        <v>20</v>
      </c>
      <c r="D73" s="20">
        <v>22</v>
      </c>
      <c r="E73" s="20"/>
      <c r="F73" s="21">
        <f t="shared" si="6"/>
        <v>22</v>
      </c>
      <c r="G73" s="22">
        <f t="shared" si="1"/>
        <v>42900</v>
      </c>
      <c r="I73" s="19"/>
      <c r="J73" s="21">
        <f t="shared" si="2"/>
        <v>0</v>
      </c>
      <c r="K73" s="21">
        <f t="shared" si="3"/>
        <v>0</v>
      </c>
    </row>
    <row r="74" spans="1:11" ht="30" x14ac:dyDescent="0.25">
      <c r="A74" s="17" t="s">
        <v>78</v>
      </c>
      <c r="B74" s="23">
        <v>10</v>
      </c>
      <c r="C74" s="23">
        <f t="shared" si="5"/>
        <v>20</v>
      </c>
      <c r="D74" s="20">
        <v>22</v>
      </c>
      <c r="E74" s="20"/>
      <c r="F74" s="21">
        <f t="shared" si="6"/>
        <v>22</v>
      </c>
      <c r="G74" s="22">
        <f t="shared" si="1"/>
        <v>42900</v>
      </c>
      <c r="I74" s="19"/>
      <c r="J74" s="21">
        <f t="shared" si="2"/>
        <v>0</v>
      </c>
      <c r="K74" s="21">
        <f t="shared" si="3"/>
        <v>0</v>
      </c>
    </row>
    <row r="75" spans="1:11" x14ac:dyDescent="0.25">
      <c r="A75" s="17" t="s">
        <v>79</v>
      </c>
      <c r="B75" s="23">
        <v>10</v>
      </c>
      <c r="C75" s="23">
        <f t="shared" si="5"/>
        <v>20</v>
      </c>
      <c r="D75" s="20"/>
      <c r="E75" s="20">
        <v>22</v>
      </c>
      <c r="F75" s="21">
        <f t="shared" si="6"/>
        <v>22</v>
      </c>
      <c r="G75" s="22">
        <f t="shared" si="1"/>
        <v>42900</v>
      </c>
      <c r="I75" s="19"/>
      <c r="J75" s="21">
        <f t="shared" si="2"/>
        <v>0</v>
      </c>
      <c r="K75" s="21">
        <f t="shared" si="3"/>
        <v>0</v>
      </c>
    </row>
    <row r="76" spans="1:11" x14ac:dyDescent="0.25">
      <c r="A76" s="17" t="s">
        <v>80</v>
      </c>
      <c r="B76" s="23">
        <v>10</v>
      </c>
      <c r="C76" s="23">
        <f t="shared" si="5"/>
        <v>20</v>
      </c>
      <c r="D76" s="20"/>
      <c r="E76" s="20">
        <v>22</v>
      </c>
      <c r="F76" s="21">
        <f t="shared" si="6"/>
        <v>22</v>
      </c>
      <c r="G76" s="22">
        <f t="shared" si="1"/>
        <v>42900</v>
      </c>
      <c r="I76" s="19"/>
      <c r="J76" s="21">
        <f t="shared" si="2"/>
        <v>0</v>
      </c>
      <c r="K76" s="21">
        <f t="shared" si="3"/>
        <v>0</v>
      </c>
    </row>
    <row r="77" spans="1:11" x14ac:dyDescent="0.25">
      <c r="A77" s="17" t="s">
        <v>81</v>
      </c>
      <c r="B77" s="23">
        <v>10</v>
      </c>
      <c r="C77" s="23">
        <f t="shared" si="5"/>
        <v>20</v>
      </c>
      <c r="D77" s="20"/>
      <c r="E77" s="20">
        <v>22</v>
      </c>
      <c r="F77" s="21">
        <f t="shared" si="6"/>
        <v>22</v>
      </c>
      <c r="G77" s="22">
        <f t="shared" si="1"/>
        <v>42900</v>
      </c>
      <c r="I77" s="19"/>
      <c r="J77" s="21">
        <f t="shared" si="2"/>
        <v>0</v>
      </c>
      <c r="K77" s="21">
        <f t="shared" si="3"/>
        <v>0</v>
      </c>
    </row>
    <row r="78" spans="1:11" ht="30" x14ac:dyDescent="0.25">
      <c r="A78" s="17" t="s">
        <v>82</v>
      </c>
      <c r="B78" s="23">
        <v>10</v>
      </c>
      <c r="C78" s="23">
        <f t="shared" si="5"/>
        <v>20</v>
      </c>
      <c r="D78" s="20"/>
      <c r="E78" s="20">
        <v>22</v>
      </c>
      <c r="F78" s="21">
        <f t="shared" si="6"/>
        <v>22</v>
      </c>
      <c r="G78" s="22">
        <f t="shared" ref="G78:G91" si="7">F78*$D$2</f>
        <v>42900</v>
      </c>
      <c r="I78" s="19"/>
      <c r="J78" s="21">
        <f t="shared" ref="J78:J90" si="8">I78*$D$2</f>
        <v>0</v>
      </c>
      <c r="K78" s="21">
        <f t="shared" ref="K78:K88" si="9">I78/5</f>
        <v>0</v>
      </c>
    </row>
    <row r="79" spans="1:11" ht="30" x14ac:dyDescent="0.25">
      <c r="A79" s="17" t="s">
        <v>83</v>
      </c>
      <c r="B79" s="23">
        <v>10</v>
      </c>
      <c r="C79" s="23">
        <f t="shared" si="5"/>
        <v>20</v>
      </c>
      <c r="D79" s="20"/>
      <c r="E79" s="20">
        <v>22</v>
      </c>
      <c r="F79" s="21">
        <f t="shared" si="6"/>
        <v>22</v>
      </c>
      <c r="G79" s="22">
        <f t="shared" si="7"/>
        <v>42900</v>
      </c>
      <c r="I79" s="19"/>
      <c r="J79" s="21">
        <f t="shared" si="8"/>
        <v>0</v>
      </c>
      <c r="K79" s="21">
        <f t="shared" si="9"/>
        <v>0</v>
      </c>
    </row>
    <row r="80" spans="1:11" x14ac:dyDescent="0.25">
      <c r="A80" s="17" t="s">
        <v>84</v>
      </c>
      <c r="B80" s="23">
        <v>10</v>
      </c>
      <c r="C80" s="23">
        <f t="shared" si="5"/>
        <v>20</v>
      </c>
      <c r="D80" s="20"/>
      <c r="E80" s="20">
        <v>22</v>
      </c>
      <c r="F80" s="21">
        <f t="shared" si="6"/>
        <v>22</v>
      </c>
      <c r="G80" s="22">
        <f t="shared" si="7"/>
        <v>42900</v>
      </c>
      <c r="I80" s="19"/>
      <c r="J80" s="21">
        <f t="shared" si="8"/>
        <v>0</v>
      </c>
      <c r="K80" s="21">
        <f t="shared" si="9"/>
        <v>0</v>
      </c>
    </row>
    <row r="81" spans="1:11" ht="30" hidden="1" x14ac:dyDescent="0.25">
      <c r="A81" s="17" t="s">
        <v>85</v>
      </c>
      <c r="B81" s="23"/>
      <c r="C81" s="23"/>
      <c r="D81" s="20" t="s">
        <v>86</v>
      </c>
      <c r="E81" s="20"/>
      <c r="F81" s="21">
        <f t="shared" si="6"/>
        <v>0</v>
      </c>
      <c r="G81" s="22">
        <f t="shared" si="7"/>
        <v>0</v>
      </c>
      <c r="I81" s="19"/>
      <c r="J81" s="21">
        <f t="shared" si="8"/>
        <v>0</v>
      </c>
      <c r="K81" s="21"/>
    </row>
    <row r="82" spans="1:11" x14ac:dyDescent="0.25">
      <c r="A82" s="17" t="s">
        <v>87</v>
      </c>
      <c r="B82" s="23">
        <v>10</v>
      </c>
      <c r="C82" s="23">
        <f t="shared" si="5"/>
        <v>20</v>
      </c>
      <c r="D82" s="20"/>
      <c r="E82" s="20">
        <v>22</v>
      </c>
      <c r="F82" s="21">
        <f t="shared" si="6"/>
        <v>22</v>
      </c>
      <c r="G82" s="22">
        <f t="shared" si="7"/>
        <v>42900</v>
      </c>
      <c r="I82" s="19"/>
      <c r="J82" s="21">
        <f t="shared" si="8"/>
        <v>0</v>
      </c>
      <c r="K82" s="21">
        <f t="shared" si="9"/>
        <v>0</v>
      </c>
    </row>
    <row r="83" spans="1:11" ht="30" x14ac:dyDescent="0.25">
      <c r="A83" s="17" t="s">
        <v>88</v>
      </c>
      <c r="B83" s="23">
        <v>10</v>
      </c>
      <c r="C83" s="23">
        <f t="shared" si="5"/>
        <v>20</v>
      </c>
      <c r="D83" s="20"/>
      <c r="E83" s="20">
        <v>22</v>
      </c>
      <c r="F83" s="21">
        <f t="shared" si="6"/>
        <v>22</v>
      </c>
      <c r="G83" s="22">
        <f t="shared" si="7"/>
        <v>42900</v>
      </c>
      <c r="I83" s="19"/>
      <c r="J83" s="21">
        <f t="shared" si="8"/>
        <v>0</v>
      </c>
      <c r="K83" s="21">
        <f t="shared" si="9"/>
        <v>0</v>
      </c>
    </row>
    <row r="84" spans="1:11" x14ac:dyDescent="0.25">
      <c r="A84" s="17" t="s">
        <v>89</v>
      </c>
      <c r="B84" s="23">
        <v>10</v>
      </c>
      <c r="C84" s="23">
        <f t="shared" si="5"/>
        <v>20</v>
      </c>
      <c r="D84" s="20"/>
      <c r="E84" s="20">
        <v>22</v>
      </c>
      <c r="F84" s="21">
        <f t="shared" si="6"/>
        <v>22</v>
      </c>
      <c r="G84" s="22">
        <f t="shared" si="7"/>
        <v>42900</v>
      </c>
      <c r="I84" s="19"/>
      <c r="J84" s="21">
        <f t="shared" si="8"/>
        <v>0</v>
      </c>
      <c r="K84" s="21">
        <f t="shared" si="9"/>
        <v>0</v>
      </c>
    </row>
    <row r="85" spans="1:11" x14ac:dyDescent="0.25">
      <c r="A85" s="17" t="s">
        <v>90</v>
      </c>
      <c r="B85" s="23">
        <v>10</v>
      </c>
      <c r="C85" s="23">
        <f t="shared" si="5"/>
        <v>20</v>
      </c>
      <c r="D85" s="20"/>
      <c r="E85" s="20">
        <v>22</v>
      </c>
      <c r="F85" s="21">
        <f t="shared" si="6"/>
        <v>22</v>
      </c>
      <c r="G85" s="22">
        <f t="shared" si="7"/>
        <v>42900</v>
      </c>
      <c r="I85" s="19"/>
      <c r="J85" s="21">
        <f t="shared" si="8"/>
        <v>0</v>
      </c>
      <c r="K85" s="21">
        <f t="shared" si="9"/>
        <v>0</v>
      </c>
    </row>
    <row r="86" spans="1:11" x14ac:dyDescent="0.25">
      <c r="A86" s="17" t="s">
        <v>91</v>
      </c>
      <c r="B86" s="23">
        <v>10</v>
      </c>
      <c r="C86" s="23">
        <f t="shared" si="5"/>
        <v>20</v>
      </c>
      <c r="D86" s="20"/>
      <c r="E86" s="20">
        <v>22</v>
      </c>
      <c r="F86" s="21">
        <f t="shared" si="6"/>
        <v>22</v>
      </c>
      <c r="G86" s="22">
        <f t="shared" si="7"/>
        <v>42900</v>
      </c>
      <c r="I86" s="19"/>
      <c r="J86" s="21">
        <f t="shared" si="8"/>
        <v>0</v>
      </c>
      <c r="K86" s="21">
        <f t="shared" si="9"/>
        <v>0</v>
      </c>
    </row>
    <row r="87" spans="1:11" ht="30" x14ac:dyDescent="0.25">
      <c r="A87" s="17" t="s">
        <v>92</v>
      </c>
      <c r="B87" s="23">
        <v>10</v>
      </c>
      <c r="C87" s="23">
        <f t="shared" si="5"/>
        <v>20</v>
      </c>
      <c r="D87" s="20"/>
      <c r="E87" s="20">
        <v>22</v>
      </c>
      <c r="F87" s="21">
        <f t="shared" si="6"/>
        <v>22</v>
      </c>
      <c r="G87" s="22">
        <f t="shared" si="7"/>
        <v>42900</v>
      </c>
      <c r="I87" s="19"/>
      <c r="J87" s="21">
        <f t="shared" si="8"/>
        <v>0</v>
      </c>
      <c r="K87" s="21">
        <f t="shared" si="9"/>
        <v>0</v>
      </c>
    </row>
    <row r="88" spans="1:11" x14ac:dyDescent="0.25">
      <c r="A88" s="17" t="s">
        <v>93</v>
      </c>
      <c r="B88" s="18">
        <v>10</v>
      </c>
      <c r="C88" s="18">
        <f t="shared" si="5"/>
        <v>20</v>
      </c>
      <c r="D88" s="19"/>
      <c r="E88" s="19">
        <v>22</v>
      </c>
      <c r="F88" s="21">
        <f t="shared" si="6"/>
        <v>22</v>
      </c>
      <c r="G88" s="22">
        <f t="shared" si="7"/>
        <v>42900</v>
      </c>
      <c r="I88" s="19"/>
      <c r="J88" s="21">
        <f t="shared" si="8"/>
        <v>0</v>
      </c>
      <c r="K88" s="21">
        <f t="shared" si="9"/>
        <v>0</v>
      </c>
    </row>
    <row r="89" spans="1:11" ht="30" x14ac:dyDescent="0.25">
      <c r="A89" s="17" t="s">
        <v>94</v>
      </c>
      <c r="B89" s="23">
        <v>10</v>
      </c>
      <c r="C89" s="23">
        <f>B89*2</f>
        <v>20</v>
      </c>
      <c r="D89" s="20"/>
      <c r="E89" s="20">
        <v>22</v>
      </c>
      <c r="F89" s="21">
        <f t="shared" si="6"/>
        <v>22</v>
      </c>
      <c r="G89" s="22">
        <f>F89*$D$2</f>
        <v>42900</v>
      </c>
      <c r="I89" s="19">
        <v>0</v>
      </c>
      <c r="J89" s="21">
        <f>I89*$D$2</f>
        <v>0</v>
      </c>
      <c r="K89" s="21">
        <f>I89/5</f>
        <v>0</v>
      </c>
    </row>
    <row r="90" spans="1:11" ht="30" x14ac:dyDescent="0.25">
      <c r="A90" s="17" t="s">
        <v>95</v>
      </c>
      <c r="B90" s="18">
        <v>10</v>
      </c>
      <c r="C90" s="18">
        <f t="shared" si="5"/>
        <v>20</v>
      </c>
      <c r="D90" s="19"/>
      <c r="E90" s="19">
        <v>22</v>
      </c>
      <c r="F90" s="21">
        <f t="shared" si="6"/>
        <v>22</v>
      </c>
      <c r="G90" s="22">
        <f t="shared" si="7"/>
        <v>42900</v>
      </c>
      <c r="I90" s="19"/>
      <c r="J90" s="21">
        <f t="shared" si="8"/>
        <v>0</v>
      </c>
      <c r="K90" s="21"/>
    </row>
    <row r="91" spans="1:11" ht="30" x14ac:dyDescent="0.25">
      <c r="A91" s="17" t="s">
        <v>96</v>
      </c>
      <c r="B91" s="18">
        <v>10</v>
      </c>
      <c r="C91" s="18">
        <f t="shared" si="5"/>
        <v>20</v>
      </c>
      <c r="D91" s="19"/>
      <c r="E91" s="19">
        <v>22</v>
      </c>
      <c r="F91" s="21">
        <f t="shared" si="6"/>
        <v>22</v>
      </c>
      <c r="G91" s="22">
        <f t="shared" si="7"/>
        <v>42900</v>
      </c>
      <c r="I91" s="19">
        <v>0</v>
      </c>
      <c r="J91" s="21"/>
      <c r="K91" s="21"/>
    </row>
    <row r="92" spans="1:11" s="28" customFormat="1" ht="18.75" x14ac:dyDescent="0.3">
      <c r="A92" s="25" t="s">
        <v>97</v>
      </c>
      <c r="B92" s="26"/>
      <c r="C92" s="26"/>
      <c r="D92" s="27">
        <f>SUM(D6:D91)</f>
        <v>726</v>
      </c>
      <c r="E92" s="27">
        <f>SUM(E6:E91)</f>
        <v>744</v>
      </c>
      <c r="F92" s="27">
        <f>SUM(F6:F91)</f>
        <v>1470</v>
      </c>
      <c r="G92" s="27">
        <f>SUM(G6:G91)</f>
        <v>2866500</v>
      </c>
      <c r="I92" s="26">
        <f>F92*0.2</f>
        <v>294</v>
      </c>
      <c r="J92" s="26">
        <f>I92*D2</f>
        <v>573300</v>
      </c>
      <c r="K92" s="26">
        <f>SUM(K6:K88)</f>
        <v>0</v>
      </c>
    </row>
    <row r="94" spans="1:11" x14ac:dyDescent="0.25">
      <c r="K94" s="29"/>
    </row>
  </sheetData>
  <autoFilter ref="A5:K92">
    <filterColumn colId="5">
      <filters>
        <filter val="1 602"/>
        <filter val="12"/>
        <filter val="120"/>
        <filter val="20"/>
        <filter val="22"/>
        <filter val="24"/>
        <filter val="4"/>
        <filter val="40"/>
        <filter val="44"/>
      </filters>
    </filterColumn>
  </autoFilter>
  <mergeCells count="1">
    <mergeCell ref="D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E12" sqref="E12"/>
    </sheetView>
  </sheetViews>
  <sheetFormatPr defaultColWidth="11.42578125" defaultRowHeight="15" x14ac:dyDescent="0.25"/>
  <cols>
    <col min="1" max="1" width="56.7109375" bestFit="1" customWidth="1"/>
    <col min="2" max="2" width="16.140625" bestFit="1" customWidth="1"/>
  </cols>
  <sheetData>
    <row r="1" spans="1:2" ht="21" x14ac:dyDescent="0.35">
      <c r="A1" s="31" t="s">
        <v>104</v>
      </c>
      <c r="B1" s="32"/>
    </row>
    <row r="2" spans="1:2" ht="23.25" x14ac:dyDescent="0.35">
      <c r="A2" s="33" t="s">
        <v>99</v>
      </c>
      <c r="B2" s="34">
        <f>'portefølje 2017'!G92</f>
        <v>2866500</v>
      </c>
    </row>
    <row r="3" spans="1:2" ht="23.25" x14ac:dyDescent="0.35">
      <c r="A3" s="33" t="s">
        <v>100</v>
      </c>
      <c r="B3" s="34">
        <f>'portefølje 2017'!F92</f>
        <v>1470</v>
      </c>
    </row>
    <row r="4" spans="1:2" ht="23.25" x14ac:dyDescent="0.35">
      <c r="A4" s="33" t="s">
        <v>98</v>
      </c>
      <c r="B4" s="35">
        <f>B2/B3</f>
        <v>1950</v>
      </c>
    </row>
    <row r="5" spans="1:2" ht="23.25" x14ac:dyDescent="0.35">
      <c r="A5" s="33" t="s">
        <v>101</v>
      </c>
      <c r="B5" s="35">
        <v>69</v>
      </c>
    </row>
    <row r="6" spans="1:2" ht="23.25" x14ac:dyDescent="0.35">
      <c r="A6" s="36" t="s">
        <v>102</v>
      </c>
      <c r="B6" s="37">
        <f>B3/B5</f>
        <v>21.304347826086957</v>
      </c>
    </row>
    <row r="8" spans="1:2" ht="18.75" x14ac:dyDescent="0.3">
      <c r="A8" s="28" t="s">
        <v>103</v>
      </c>
      <c r="B8" s="30"/>
    </row>
    <row r="9" spans="1:2" ht="18.75" x14ac:dyDescent="0.3">
      <c r="A9" s="38" t="s">
        <v>115</v>
      </c>
      <c r="B9" s="40">
        <v>50</v>
      </c>
    </row>
    <row r="10" spans="1:2" ht="18.75" x14ac:dyDescent="0.3">
      <c r="A10" s="38" t="s">
        <v>105</v>
      </c>
      <c r="B10" s="39">
        <f>B5-B9</f>
        <v>19</v>
      </c>
    </row>
    <row r="11" spans="1:2" ht="18.75" x14ac:dyDescent="0.3">
      <c r="A11" s="38" t="s">
        <v>106</v>
      </c>
      <c r="B11" s="39">
        <f>B10*B6</f>
        <v>404.78260869565219</v>
      </c>
    </row>
    <row r="12" spans="1:2" ht="18.75" x14ac:dyDescent="0.3">
      <c r="A12" s="38" t="s">
        <v>107</v>
      </c>
      <c r="B12" s="39">
        <f>B11*B4</f>
        <v>789326.08695652173</v>
      </c>
    </row>
    <row r="14" spans="1:2" ht="18.75" x14ac:dyDescent="0.3">
      <c r="A14" s="38" t="s">
        <v>108</v>
      </c>
    </row>
    <row r="15" spans="1:2" ht="18.75" x14ac:dyDescent="0.3">
      <c r="A15" s="38" t="s">
        <v>109</v>
      </c>
      <c r="B15" s="40">
        <v>10</v>
      </c>
    </row>
    <row r="16" spans="1:2" ht="18.75" x14ac:dyDescent="0.3">
      <c r="A16" s="38" t="s">
        <v>110</v>
      </c>
      <c r="B16" s="40">
        <v>2</v>
      </c>
    </row>
    <row r="17" spans="1:2" ht="18.75" x14ac:dyDescent="0.3">
      <c r="A17" s="38" t="s">
        <v>112</v>
      </c>
      <c r="B17" s="39">
        <f>B15*(B16-1)*B6</f>
        <v>213.04347826086956</v>
      </c>
    </row>
    <row r="18" spans="1:2" ht="18.75" x14ac:dyDescent="0.3">
      <c r="A18" s="38" t="s">
        <v>111</v>
      </c>
      <c r="B18" s="39">
        <f>B17*B4</f>
        <v>415434.78260869562</v>
      </c>
    </row>
    <row r="20" spans="1:2" ht="18.75" x14ac:dyDescent="0.3">
      <c r="A20" s="38" t="s">
        <v>113</v>
      </c>
      <c r="B20" s="39">
        <f>B2-B12+B18</f>
        <v>2492608.6956521738</v>
      </c>
    </row>
    <row r="21" spans="1:2" ht="18.75" x14ac:dyDescent="0.3">
      <c r="A21" s="38" t="s">
        <v>114</v>
      </c>
      <c r="B21" s="39">
        <f>B20-B2</f>
        <v>-373891.30434782617</v>
      </c>
    </row>
  </sheetData>
  <sheetProtection selectLockedCells="1"/>
  <dataValidations count="2">
    <dataValidation type="whole" operator="lessThan" allowBlank="1" showInputMessage="1" showErrorMessage="1" sqref="B9">
      <formula1>B5</formula1>
    </dataValidation>
    <dataValidation type="whole" operator="lessThan" allowBlank="1" showInputMessage="1" showErrorMessage="1" sqref="B15">
      <formula1>B9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portefølje 2017</vt:lpstr>
      <vt:lpstr>Simuleringer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 Skjeie</dc:creator>
  <cp:lastModifiedBy>Kristin Steen Slåttå</cp:lastModifiedBy>
  <dcterms:created xsi:type="dcterms:W3CDTF">2017-04-21T07:52:33Z</dcterms:created>
  <dcterms:modified xsi:type="dcterms:W3CDTF">2017-05-09T11:15:48Z</dcterms:modified>
</cp:coreProperties>
</file>