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t\jus-felles\okonomi\Budsjett\2019\Årsbudsjett\Eksamen\"/>
    </mc:Choice>
  </mc:AlternateContent>
  <bookViews>
    <workbookView xWindow="120" yWindow="240" windowWidth="15480" windowHeight="12120"/>
  </bookViews>
  <sheets>
    <sheet name="2019" sheetId="2" r:id="rId1"/>
    <sheet name="Buddy" sheetId="4" r:id="rId2"/>
  </sheets>
  <externalReferences>
    <externalReference r:id="rId3"/>
    <externalReference r:id="rId4"/>
  </externalReferences>
  <definedNames>
    <definedName name="_xlnm.Print_Area" localSheetId="0">'2019'!$B$1:$N$48</definedName>
    <definedName name="_xlnm.Print_Area" localSheetId="1">Buddy!$A$2:$N$26</definedName>
  </definedNames>
  <calcPr calcId="162913"/>
</workbook>
</file>

<file path=xl/calcChain.xml><?xml version="1.0" encoding="utf-8"?>
<calcChain xmlns="http://schemas.openxmlformats.org/spreadsheetml/2006/main">
  <c r="M27" i="2" l="1"/>
  <c r="J16" i="2" l="1"/>
  <c r="AS17" i="4" l="1"/>
  <c r="AK22" i="4"/>
  <c r="AS24" i="4"/>
  <c r="P5" i="4"/>
  <c r="Y5" i="4" s="1"/>
  <c r="AE5" i="4" s="1"/>
  <c r="P6" i="4"/>
  <c r="P7" i="4"/>
  <c r="X7" i="4" s="1"/>
  <c r="AD7" i="4" s="1"/>
  <c r="P8" i="4"/>
  <c r="P9" i="4"/>
  <c r="Z9" i="4" s="1"/>
  <c r="AF9" i="4" s="1"/>
  <c r="P10" i="4"/>
  <c r="Z10" i="4" s="1"/>
  <c r="AF10" i="4" s="1"/>
  <c r="P11" i="4"/>
  <c r="X11" i="4" s="1"/>
  <c r="AD11" i="4" s="1"/>
  <c r="P12" i="4"/>
  <c r="X12" i="4" s="1"/>
  <c r="AD12" i="4" s="1"/>
  <c r="P13" i="4"/>
  <c r="Z13" i="4" s="1"/>
  <c r="AF13" i="4" s="1"/>
  <c r="P14" i="4"/>
  <c r="X14" i="4" s="1"/>
  <c r="AD14" i="4" s="1"/>
  <c r="P15" i="4"/>
  <c r="X15" i="4" s="1"/>
  <c r="AD15" i="4" s="1"/>
  <c r="P16" i="4"/>
  <c r="Y16" i="4" s="1"/>
  <c r="AE16" i="4" s="1"/>
  <c r="P17" i="4"/>
  <c r="Y17" i="4" s="1"/>
  <c r="AE17" i="4" s="1"/>
  <c r="P18" i="4"/>
  <c r="Y18" i="4" s="1"/>
  <c r="AE18" i="4" s="1"/>
  <c r="P19" i="4"/>
  <c r="P20" i="4"/>
  <c r="X20" i="4" s="1"/>
  <c r="AD20" i="4" s="1"/>
  <c r="P21" i="4"/>
  <c r="Y21" i="4" s="1"/>
  <c r="AE21" i="4" s="1"/>
  <c r="P22" i="4"/>
  <c r="P23" i="4"/>
  <c r="Y23" i="4" s="1"/>
  <c r="AE23" i="4" s="1"/>
  <c r="P24" i="4"/>
  <c r="X24" i="4" s="1"/>
  <c r="AD24" i="4" s="1"/>
  <c r="P25" i="4"/>
  <c r="AA25" i="4" s="1"/>
  <c r="AG25" i="4" s="1"/>
  <c r="P26" i="4"/>
  <c r="P4" i="4"/>
  <c r="Z4" i="4" s="1"/>
  <c r="AF4" i="4" s="1"/>
  <c r="L36" i="2"/>
  <c r="N36" i="2" s="1"/>
  <c r="J36" i="2"/>
  <c r="I8" i="2"/>
  <c r="J8" i="2" s="1"/>
  <c r="L8" i="2" s="1"/>
  <c r="I7" i="2"/>
  <c r="J7" i="2" s="1"/>
  <c r="I6" i="2"/>
  <c r="I23" i="2"/>
  <c r="J23" i="2" s="1"/>
  <c r="L23" i="2" s="1"/>
  <c r="I24" i="2"/>
  <c r="I25" i="2"/>
  <c r="J25" i="2" s="1"/>
  <c r="L25" i="2" s="1"/>
  <c r="I26" i="2"/>
  <c r="I27" i="2"/>
  <c r="J27" i="2" s="1"/>
  <c r="L27" i="2" s="1"/>
  <c r="I28" i="2"/>
  <c r="J28" i="2" s="1"/>
  <c r="L28" i="2" s="1"/>
  <c r="I29" i="2"/>
  <c r="J29" i="2"/>
  <c r="L29" i="2" s="1"/>
  <c r="I30" i="2"/>
  <c r="J30" i="2" s="1"/>
  <c r="L30" i="2" s="1"/>
  <c r="M30" i="2" s="1"/>
  <c r="I20" i="2"/>
  <c r="J20" i="2" s="1"/>
  <c r="L20" i="2" s="1"/>
  <c r="I21" i="2"/>
  <c r="I22" i="2"/>
  <c r="J22" i="2" s="1"/>
  <c r="L22" i="2" s="1"/>
  <c r="I9" i="2"/>
  <c r="J9" i="2" s="1"/>
  <c r="L9" i="2" s="1"/>
  <c r="I15" i="2"/>
  <c r="J15" i="2"/>
  <c r="L15" i="2" s="1"/>
  <c r="M15" i="2" s="1"/>
  <c r="I10" i="2"/>
  <c r="J10" i="2" s="1"/>
  <c r="L10" i="2" s="1"/>
  <c r="M10" i="2" s="1"/>
  <c r="I14" i="2"/>
  <c r="J14" i="2" s="1"/>
  <c r="L14" i="2" s="1"/>
  <c r="AS26" i="4"/>
  <c r="AR26" i="4"/>
  <c r="AQ26" i="4"/>
  <c r="AW26" i="4" s="1"/>
  <c r="AP26" i="4"/>
  <c r="AM26" i="4"/>
  <c r="AY26" i="4" s="1"/>
  <c r="AL26" i="4"/>
  <c r="AK26" i="4"/>
  <c r="AJ26" i="4"/>
  <c r="U26" i="4"/>
  <c r="T26" i="4"/>
  <c r="S26" i="4"/>
  <c r="R26" i="4"/>
  <c r="AA26" i="4"/>
  <c r="AG26" i="4" s="1"/>
  <c r="J48" i="2"/>
  <c r="J46" i="2"/>
  <c r="F31" i="2"/>
  <c r="E31" i="2"/>
  <c r="K2" i="4"/>
  <c r="L2" i="4"/>
  <c r="M2" i="4" s="1"/>
  <c r="N2" i="4" s="1"/>
  <c r="I16" i="2"/>
  <c r="L16" i="2" s="1"/>
  <c r="I17" i="2"/>
  <c r="J17" i="2" s="1"/>
  <c r="L17" i="2" s="1"/>
  <c r="I13" i="2"/>
  <c r="J13" i="2" s="1"/>
  <c r="L13" i="2" s="1"/>
  <c r="M13" i="2" s="1"/>
  <c r="D31" i="2"/>
  <c r="I12" i="2"/>
  <c r="J12" i="2" s="1"/>
  <c r="L12" i="2" s="1"/>
  <c r="M12" i="2" s="1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4" i="4"/>
  <c r="AS25" i="4"/>
  <c r="AR25" i="4"/>
  <c r="AP25" i="4"/>
  <c r="AM25" i="4"/>
  <c r="AL25" i="4"/>
  <c r="AK25" i="4"/>
  <c r="AJ25" i="4"/>
  <c r="AV25" i="4" s="1"/>
  <c r="S25" i="4"/>
  <c r="AL24" i="4"/>
  <c r="AJ24" i="4"/>
  <c r="S24" i="4"/>
  <c r="AS23" i="4"/>
  <c r="AR23" i="4"/>
  <c r="AQ23" i="4"/>
  <c r="AP23" i="4"/>
  <c r="AM23" i="4"/>
  <c r="AY23" i="4"/>
  <c r="AL23" i="4"/>
  <c r="AK23" i="4"/>
  <c r="AJ23" i="4"/>
  <c r="S23" i="4"/>
  <c r="AR22" i="4"/>
  <c r="AM22" i="4"/>
  <c r="AL22" i="4"/>
  <c r="AJ22" i="4"/>
  <c r="S22" i="4"/>
  <c r="AS21" i="4"/>
  <c r="AR21" i="4"/>
  <c r="AQ21" i="4"/>
  <c r="AM21" i="4"/>
  <c r="AL21" i="4"/>
  <c r="AX21" i="4" s="1"/>
  <c r="AK21" i="4"/>
  <c r="AJ21" i="4"/>
  <c r="S21" i="4"/>
  <c r="AP20" i="4"/>
  <c r="AJ20" i="4"/>
  <c r="S20" i="4"/>
  <c r="AS19" i="4"/>
  <c r="AM19" i="4"/>
  <c r="S19" i="4"/>
  <c r="AL18" i="4"/>
  <c r="S18" i="4"/>
  <c r="AL17" i="4"/>
  <c r="AJ17" i="4"/>
  <c r="S17" i="4"/>
  <c r="AQ16" i="4"/>
  <c r="AK16" i="4"/>
  <c r="S16" i="4"/>
  <c r="AS15" i="4"/>
  <c r="AR15" i="4"/>
  <c r="AQ15" i="4"/>
  <c r="AP15" i="4"/>
  <c r="AM15" i="4"/>
  <c r="AY15" i="4" s="1"/>
  <c r="AL15" i="4"/>
  <c r="AX15" i="4" s="1"/>
  <c r="AK15" i="4"/>
  <c r="AW15" i="4" s="1"/>
  <c r="AJ15" i="4"/>
  <c r="AV15" i="4" s="1"/>
  <c r="S15" i="4"/>
  <c r="S14" i="4"/>
  <c r="AP13" i="4"/>
  <c r="AL13" i="4"/>
  <c r="AJ13" i="4"/>
  <c r="S13" i="4"/>
  <c r="AP12" i="4"/>
  <c r="AJ12" i="4"/>
  <c r="AV12" i="4" s="1"/>
  <c r="S12" i="4"/>
  <c r="AL11" i="4"/>
  <c r="S11" i="4"/>
  <c r="AR10" i="4"/>
  <c r="S10" i="4"/>
  <c r="AQ9" i="4"/>
  <c r="AJ9" i="4"/>
  <c r="S9" i="4"/>
  <c r="AQ8" i="4"/>
  <c r="AP8" i="4"/>
  <c r="AK8" i="4"/>
  <c r="AJ8" i="4"/>
  <c r="S8" i="4"/>
  <c r="AR7" i="4"/>
  <c r="AP7" i="4"/>
  <c r="AL7" i="4"/>
  <c r="AJ7" i="4"/>
  <c r="S7" i="4"/>
  <c r="AS6" i="4"/>
  <c r="AM6" i="4"/>
  <c r="S6" i="4"/>
  <c r="AL5" i="4"/>
  <c r="S5" i="4"/>
  <c r="AR4" i="4"/>
  <c r="AX4" i="4" s="1"/>
  <c r="AL4" i="4"/>
  <c r="S4" i="4"/>
  <c r="X2" i="4"/>
  <c r="Y2" i="4" s="1"/>
  <c r="Z2" i="4" s="1"/>
  <c r="AA2" i="4" s="1"/>
  <c r="Z18" i="4"/>
  <c r="AF18" i="4" s="1"/>
  <c r="L37" i="2"/>
  <c r="L38" i="2"/>
  <c r="M38" i="2"/>
  <c r="N38" i="2" s="1"/>
  <c r="L39" i="2"/>
  <c r="M39" i="2" s="1"/>
  <c r="N39" i="2" s="1"/>
  <c r="L35" i="2"/>
  <c r="J6" i="2"/>
  <c r="L6" i="2" s="1"/>
  <c r="M6" i="2" s="1"/>
  <c r="I18" i="2"/>
  <c r="J18" i="2" s="1"/>
  <c r="L18" i="2" s="1"/>
  <c r="J26" i="2"/>
  <c r="L26" i="2" s="1"/>
  <c r="I11" i="2"/>
  <c r="J11" i="2" s="1"/>
  <c r="L11" i="2" s="1"/>
  <c r="I19" i="2"/>
  <c r="J19" i="2" s="1"/>
  <c r="L19" i="2" s="1"/>
  <c r="J45" i="2"/>
  <c r="J24" i="2"/>
  <c r="L24" i="2" s="1"/>
  <c r="Z7" i="4"/>
  <c r="AF7" i="4" s="1"/>
  <c r="X18" i="4"/>
  <c r="AD18" i="4" s="1"/>
  <c r="AJ2" i="4"/>
  <c r="AK2" i="4" s="1"/>
  <c r="AL2" i="4" s="1"/>
  <c r="AM2" i="4" s="1"/>
  <c r="Z11" i="4"/>
  <c r="AF11" i="4" s="1"/>
  <c r="AD2" i="4"/>
  <c r="AE2" i="4"/>
  <c r="AF2" i="4"/>
  <c r="AG2" i="4" s="1"/>
  <c r="Y25" i="4"/>
  <c r="AE25" i="4" s="1"/>
  <c r="AP2" i="4"/>
  <c r="AQ2" i="4" s="1"/>
  <c r="AR2" i="4" s="1"/>
  <c r="AS2" i="4" s="1"/>
  <c r="AV2" i="4"/>
  <c r="AW2" i="4"/>
  <c r="AX2" i="4"/>
  <c r="AY2" i="4" s="1"/>
  <c r="X26" i="4"/>
  <c r="AD26" i="4" s="1"/>
  <c r="AO23" i="4"/>
  <c r="AI23" i="4"/>
  <c r="AU23" i="4" s="1"/>
  <c r="W26" i="4"/>
  <c r="AC26" i="4" s="1"/>
  <c r="AI26" i="4"/>
  <c r="AO26" i="4"/>
  <c r="AI15" i="4"/>
  <c r="Z22" i="4"/>
  <c r="AF22" i="4" s="1"/>
  <c r="AO15" i="4"/>
  <c r="Y26" i="4"/>
  <c r="AE26" i="4" s="1"/>
  <c r="Z26" i="4"/>
  <c r="AF26" i="4" s="1"/>
  <c r="X10" i="4"/>
  <c r="AD10" i="4" s="1"/>
  <c r="Y10" i="4"/>
  <c r="AE10" i="4" s="1"/>
  <c r="Y13" i="4"/>
  <c r="AE13" i="4" s="1"/>
  <c r="AA10" i="4"/>
  <c r="AG10" i="4" s="1"/>
  <c r="X17" i="4"/>
  <c r="AD17" i="4" s="1"/>
  <c r="Z15" i="4"/>
  <c r="AF15" i="4" s="1"/>
  <c r="J21" i="2"/>
  <c r="L21" i="2" s="1"/>
  <c r="J12" i="4" s="1"/>
  <c r="W12" i="4" s="1"/>
  <c r="AO12" i="4" s="1"/>
  <c r="N37" i="2"/>
  <c r="N30" i="2"/>
  <c r="AJ19" i="4"/>
  <c r="AP19" i="4"/>
  <c r="AP5" i="4"/>
  <c r="AJ6" i="4"/>
  <c r="AP6" i="4"/>
  <c r="AK9" i="4"/>
  <c r="AR9" i="4"/>
  <c r="AX9" i="4" s="1"/>
  <c r="AL10" i="4"/>
  <c r="AP11" i="4"/>
  <c r="AR13" i="4"/>
  <c r="AR17" i="4"/>
  <c r="AX17" i="4" s="1"/>
  <c r="AP18" i="4"/>
  <c r="AY22" i="4"/>
  <c r="AS22" i="4"/>
  <c r="AQ17" i="4"/>
  <c r="AS10" i="4"/>
  <c r="AP17" i="4"/>
  <c r="AJ5" i="4"/>
  <c r="AQ5" i="4"/>
  <c r="AK6" i="4"/>
  <c r="AQ6" i="4"/>
  <c r="AL9" i="4"/>
  <c r="AP10" i="4"/>
  <c r="AJ11" i="4"/>
  <c r="AQ11" i="4"/>
  <c r="AR18" i="4"/>
  <c r="AL19" i="4"/>
  <c r="AX19" i="4" s="1"/>
  <c r="AR19" i="4"/>
  <c r="AP21" i="4"/>
  <c r="AP22" i="4"/>
  <c r="AS13" i="4"/>
  <c r="AS9" i="4"/>
  <c r="AK10" i="4"/>
  <c r="AK5" i="4"/>
  <c r="AW5" i="4"/>
  <c r="AR5" i="4"/>
  <c r="AL6" i="4"/>
  <c r="AR6" i="4"/>
  <c r="AK7" i="4"/>
  <c r="AW7" i="4" s="1"/>
  <c r="AQ7" i="4"/>
  <c r="AP9" i="4"/>
  <c r="AJ10" i="4"/>
  <c r="AQ10" i="4"/>
  <c r="AK11" i="4"/>
  <c r="AR11" i="4"/>
  <c r="AX11" i="4" s="1"/>
  <c r="AJ14" i="4"/>
  <c r="AP14" i="4"/>
  <c r="AJ18" i="4"/>
  <c r="AV18" i="4" s="1"/>
  <c r="AQ25" i="4"/>
  <c r="AQ18" i="4"/>
  <c r="AQ13" i="4"/>
  <c r="AS5" i="4"/>
  <c r="Y22" i="4"/>
  <c r="AA18" i="4"/>
  <c r="AM5" i="4"/>
  <c r="AY5" i="4" s="1"/>
  <c r="AM10" i="4"/>
  <c r="AY10" i="4" s="1"/>
  <c r="AM13" i="4"/>
  <c r="AM17" i="4"/>
  <c r="AY17" i="4" s="1"/>
  <c r="AK18" i="4"/>
  <c r="AM20" i="4"/>
  <c r="AM24" i="4"/>
  <c r="AY24" i="4" s="1"/>
  <c r="AV6" i="4"/>
  <c r="AM9" i="4"/>
  <c r="AK13" i="4"/>
  <c r="AK17" i="4"/>
  <c r="AM18" i="4"/>
  <c r="AK20" i="4"/>
  <c r="AK24" i="4"/>
  <c r="Y15" i="4"/>
  <c r="AE15" i="4" s="1"/>
  <c r="AA16" i="4"/>
  <c r="AG16" i="4" s="1"/>
  <c r="AA23" i="4"/>
  <c r="AG23" i="4" s="1"/>
  <c r="AA7" i="4"/>
  <c r="AG7" i="4" s="1"/>
  <c r="Y20" i="4"/>
  <c r="AE20" i="4" s="1"/>
  <c r="X16" i="4"/>
  <c r="AD16" i="4" s="1"/>
  <c r="Z12" i="4"/>
  <c r="AF12" i="4" s="1"/>
  <c r="Y12" i="4"/>
  <c r="AE12" i="4" s="1"/>
  <c r="Z8" i="4"/>
  <c r="AF8" i="4" s="1"/>
  <c r="Z20" i="4"/>
  <c r="AF20" i="4" s="1"/>
  <c r="AA12" i="4"/>
  <c r="AA20" i="4"/>
  <c r="AA4" i="4"/>
  <c r="AG4" i="4" s="1"/>
  <c r="AA14" i="4"/>
  <c r="AG14" i="4" s="1"/>
  <c r="Z14" i="4"/>
  <c r="Y14" i="4"/>
  <c r="AE14" i="4" s="1"/>
  <c r="AQ14" i="4"/>
  <c r="AK14" i="4"/>
  <c r="AP4" i="4"/>
  <c r="AJ4" i="4"/>
  <c r="AR8" i="4"/>
  <c r="AX8" i="4" s="1"/>
  <c r="AL8" i="4"/>
  <c r="AQ20" i="4"/>
  <c r="AS7" i="4"/>
  <c r="AY7" i="4" s="1"/>
  <c r="AM7" i="4"/>
  <c r="AS16" i="4"/>
  <c r="AY16" i="4" s="1"/>
  <c r="AM16" i="4"/>
  <c r="AQ19" i="4"/>
  <c r="AK19" i="4"/>
  <c r="AW18" i="4"/>
  <c r="AP16" i="4"/>
  <c r="AJ16" i="4"/>
  <c r="AV16" i="4" s="1"/>
  <c r="AR24" i="4"/>
  <c r="AS11" i="4"/>
  <c r="AQ4" i="4"/>
  <c r="AK4" i="4"/>
  <c r="AQ12" i="4"/>
  <c r="AK12" i="4"/>
  <c r="AW12" i="4" s="1"/>
  <c r="AQ24" i="4"/>
  <c r="AG18" i="4"/>
  <c r="AS18" i="4"/>
  <c r="AS14" i="4"/>
  <c r="AM14" i="4"/>
  <c r="AR20" i="4"/>
  <c r="AL20" i="4"/>
  <c r="AF14" i="4"/>
  <c r="AR14" i="4"/>
  <c r="AL14" i="4"/>
  <c r="AG20" i="4"/>
  <c r="AS20" i="4"/>
  <c r="AY20" i="4" s="1"/>
  <c r="AG12" i="4"/>
  <c r="AS12" i="4"/>
  <c r="AM12" i="4"/>
  <c r="AY12" i="4" s="1"/>
  <c r="AR16" i="4"/>
  <c r="AL16" i="4"/>
  <c r="AS4" i="4"/>
  <c r="AM4" i="4"/>
  <c r="AY4" i="4" s="1"/>
  <c r="AR12" i="4"/>
  <c r="AL12" i="4"/>
  <c r="AP24" i="4"/>
  <c r="AV24" i="4" s="1"/>
  <c r="AS8" i="4"/>
  <c r="AM8" i="4"/>
  <c r="AM11" i="4"/>
  <c r="AY11" i="4" s="1"/>
  <c r="AE22" i="4"/>
  <c r="AQ22" i="4"/>
  <c r="AW14" i="4"/>
  <c r="AW13" i="4" l="1"/>
  <c r="X4" i="4"/>
  <c r="AD4" i="4" s="1"/>
  <c r="AX5" i="4"/>
  <c r="AW6" i="4"/>
  <c r="W15" i="4"/>
  <c r="AC15" i="4" s="1"/>
  <c r="W23" i="4"/>
  <c r="AC23" i="4" s="1"/>
  <c r="Z23" i="4"/>
  <c r="AF23" i="4" s="1"/>
  <c r="AA9" i="4"/>
  <c r="AG9" i="4" s="1"/>
  <c r="X23" i="4"/>
  <c r="AD23" i="4" s="1"/>
  <c r="AW8" i="4"/>
  <c r="AY21" i="4"/>
  <c r="AW22" i="4"/>
  <c r="AX12" i="4"/>
  <c r="Y4" i="4"/>
  <c r="AE4" i="4" s="1"/>
  <c r="AA15" i="4"/>
  <c r="AG15" i="4" s="1"/>
  <c r="AW17" i="4"/>
  <c r="AA11" i="4"/>
  <c r="AG11" i="4" s="1"/>
  <c r="AV5" i="4"/>
  <c r="AW9" i="4"/>
  <c r="Y7" i="4"/>
  <c r="AE7" i="4" s="1"/>
  <c r="AY19" i="4"/>
  <c r="X13" i="4"/>
  <c r="AD13" i="4" s="1"/>
  <c r="AV26" i="4"/>
  <c r="AW20" i="4"/>
  <c r="AV14" i="4"/>
  <c r="AV10" i="4"/>
  <c r="AX18" i="4"/>
  <c r="AV11" i="4"/>
  <c r="AV19" i="4"/>
  <c r="Z17" i="4"/>
  <c r="AF17" i="4" s="1"/>
  <c r="AA17" i="4"/>
  <c r="AG17" i="4" s="1"/>
  <c r="X5" i="4"/>
  <c r="AD5" i="4" s="1"/>
  <c r="AA5" i="4"/>
  <c r="AG5" i="4" s="1"/>
  <c r="J22" i="4"/>
  <c r="W22" i="4" s="1"/>
  <c r="AI22" i="4" s="1"/>
  <c r="AX25" i="4"/>
  <c r="AX26" i="4"/>
  <c r="AY8" i="4"/>
  <c r="AX14" i="4"/>
  <c r="AW25" i="4"/>
  <c r="AX6" i="4"/>
  <c r="AV21" i="4"/>
  <c r="AW11" i="4"/>
  <c r="AX10" i="4"/>
  <c r="AA13" i="4"/>
  <c r="AG13" i="4" s="1"/>
  <c r="AU15" i="4"/>
  <c r="X21" i="4"/>
  <c r="AD21" i="4" s="1"/>
  <c r="Z5" i="4"/>
  <c r="AF5" i="4" s="1"/>
  <c r="X9" i="4"/>
  <c r="AD9" i="4" s="1"/>
  <c r="J13" i="4"/>
  <c r="AV23" i="4"/>
  <c r="AY25" i="4"/>
  <c r="AW4" i="4"/>
  <c r="Z21" i="4"/>
  <c r="AF21" i="4" s="1"/>
  <c r="Y9" i="4"/>
  <c r="AE9" i="4" s="1"/>
  <c r="AU26" i="4"/>
  <c r="Z25" i="4"/>
  <c r="AF25" i="4" s="1"/>
  <c r="AX23" i="4"/>
  <c r="X25" i="4"/>
  <c r="AD25" i="4" s="1"/>
  <c r="J21" i="4"/>
  <c r="W21" i="4" s="1"/>
  <c r="AC21" i="4" s="1"/>
  <c r="AI21" i="4"/>
  <c r="J25" i="4"/>
  <c r="AI25" i="4" s="1"/>
  <c r="M29" i="2"/>
  <c r="N29" i="2" s="1"/>
  <c r="J20" i="4"/>
  <c r="W20" i="4" s="1"/>
  <c r="AC20" i="4" s="1"/>
  <c r="M21" i="2"/>
  <c r="J17" i="4"/>
  <c r="W17" i="4" s="1"/>
  <c r="AC17" i="4" s="1"/>
  <c r="M26" i="2"/>
  <c r="N26" i="2" s="1"/>
  <c r="J16" i="4"/>
  <c r="W16" i="4" s="1"/>
  <c r="AI16" i="4" s="1"/>
  <c r="M25" i="2"/>
  <c r="N25" i="2" s="1"/>
  <c r="N24" i="2"/>
  <c r="M24" i="2"/>
  <c r="N6" i="2"/>
  <c r="N27" i="2"/>
  <c r="J18" i="4"/>
  <c r="J14" i="4"/>
  <c r="M23" i="2"/>
  <c r="N23" i="2" s="1"/>
  <c r="M18" i="2"/>
  <c r="N18" i="2" s="1"/>
  <c r="AX16" i="4"/>
  <c r="AX20" i="4"/>
  <c r="AW19" i="4"/>
  <c r="AV4" i="4"/>
  <c r="AC12" i="4"/>
  <c r="AA8" i="4"/>
  <c r="AG8" i="4" s="1"/>
  <c r="J7" i="4"/>
  <c r="J44" i="2"/>
  <c r="M35" i="2"/>
  <c r="N35" i="2" s="1"/>
  <c r="N13" i="2"/>
  <c r="M16" i="2"/>
  <c r="N16" i="2" s="1"/>
  <c r="N10" i="2"/>
  <c r="M9" i="2"/>
  <c r="N9" i="2" s="1"/>
  <c r="J19" i="4"/>
  <c r="M28" i="2"/>
  <c r="N28" i="2" s="1"/>
  <c r="J5" i="4"/>
  <c r="M8" i="2"/>
  <c r="N8" i="2" s="1"/>
  <c r="M17" i="2"/>
  <c r="N17" i="2"/>
  <c r="AA24" i="4"/>
  <c r="AG24" i="4" s="1"/>
  <c r="Y24" i="4"/>
  <c r="AE24" i="4" s="1"/>
  <c r="J24" i="4"/>
  <c r="W24" i="4" s="1"/>
  <c r="AC24" i="4" s="1"/>
  <c r="Z24" i="4"/>
  <c r="AF24" i="4" s="1"/>
  <c r="AY14" i="4"/>
  <c r="AW24" i="4"/>
  <c r="AY13" i="4"/>
  <c r="M22" i="2"/>
  <c r="N22" i="2" s="1"/>
  <c r="N15" i="2"/>
  <c r="AI13" i="4"/>
  <c r="W13" i="4"/>
  <c r="N12" i="2"/>
  <c r="J6" i="4"/>
  <c r="AA19" i="4"/>
  <c r="AG19" i="4" s="1"/>
  <c r="Z19" i="4"/>
  <c r="AF19" i="4" s="1"/>
  <c r="Y19" i="4"/>
  <c r="AE19" i="4" s="1"/>
  <c r="X19" i="4"/>
  <c r="AD19" i="4" s="1"/>
  <c r="Y11" i="4"/>
  <c r="AE11" i="4" s="1"/>
  <c r="M11" i="2"/>
  <c r="N11" i="2" s="1"/>
  <c r="X8" i="4"/>
  <c r="AD8" i="4" s="1"/>
  <c r="Y8" i="4"/>
  <c r="AE8" i="4" s="1"/>
  <c r="AI12" i="4"/>
  <c r="AU12" i="4" s="1"/>
  <c r="J8" i="4"/>
  <c r="W8" i="4" s="1"/>
  <c r="AC8" i="4" s="1"/>
  <c r="Z16" i="4"/>
  <c r="AF16" i="4" s="1"/>
  <c r="J9" i="4"/>
  <c r="J10" i="4"/>
  <c r="M19" i="2"/>
  <c r="N19" i="2" s="1"/>
  <c r="M14" i="2"/>
  <c r="N14" i="2" s="1"/>
  <c r="J11" i="4"/>
  <c r="W11" i="4" s="1"/>
  <c r="AC11" i="4" s="1"/>
  <c r="M20" i="2"/>
  <c r="N20" i="2" s="1"/>
  <c r="J31" i="2"/>
  <c r="L7" i="2"/>
  <c r="X22" i="4"/>
  <c r="AD22" i="4" s="1"/>
  <c r="AA22" i="4"/>
  <c r="AG22" i="4" s="1"/>
  <c r="X6" i="4"/>
  <c r="AD6" i="4" s="1"/>
  <c r="Y6" i="4"/>
  <c r="AE6" i="4" s="1"/>
  <c r="Z6" i="4"/>
  <c r="AF6" i="4" s="1"/>
  <c r="AA6" i="4"/>
  <c r="AG6" i="4" s="1"/>
  <c r="AV20" i="4"/>
  <c r="AW21" i="4"/>
  <c r="AV22" i="4"/>
  <c r="AA21" i="4"/>
  <c r="AG21" i="4" s="1"/>
  <c r="AY18" i="4"/>
  <c r="AY9" i="4"/>
  <c r="AV9" i="4"/>
  <c r="AV7" i="4"/>
  <c r="AW16" i="4"/>
  <c r="AX22" i="4"/>
  <c r="AX24" i="4"/>
  <c r="AW10" i="4"/>
  <c r="AV17" i="4"/>
  <c r="AX13" i="4"/>
  <c r="AY6" i="4"/>
  <c r="AX7" i="4"/>
  <c r="AV8" i="4"/>
  <c r="AV13" i="4"/>
  <c r="AW23" i="4"/>
  <c r="AO21" i="4" l="1"/>
  <c r="AU21" i="4" s="1"/>
  <c r="W25" i="4"/>
  <c r="N21" i="2"/>
  <c r="IT21" i="2" s="1"/>
  <c r="AI17" i="4"/>
  <c r="AO17" i="4"/>
  <c r="W5" i="4"/>
  <c r="AC5" i="4" s="1"/>
  <c r="W18" i="4"/>
  <c r="AC18" i="4" s="1"/>
  <c r="I31" i="2"/>
  <c r="J32" i="2"/>
  <c r="J40" i="2" s="1"/>
  <c r="J42" i="2" s="1"/>
  <c r="AI11" i="4"/>
  <c r="AO11" i="4"/>
  <c r="AC22" i="4"/>
  <c r="AO22" i="4"/>
  <c r="AU22" i="4" s="1"/>
  <c r="W14" i="4"/>
  <c r="AC14" i="4" s="1"/>
  <c r="AO13" i="4"/>
  <c r="AU13" i="4" s="1"/>
  <c r="AC13" i="4"/>
  <c r="J4" i="4"/>
  <c r="L31" i="2"/>
  <c r="L32" i="2" s="1"/>
  <c r="L40" i="2" s="1"/>
  <c r="M7" i="2"/>
  <c r="M31" i="2" s="1"/>
  <c r="M32" i="2" s="1"/>
  <c r="M40" i="2" s="1"/>
  <c r="AO16" i="4"/>
  <c r="AU16" i="4" s="1"/>
  <c r="AC16" i="4"/>
  <c r="W10" i="4"/>
  <c r="AC10" i="4" s="1"/>
  <c r="AI24" i="4"/>
  <c r="AO24" i="4"/>
  <c r="W7" i="4"/>
  <c r="AC7" i="4" s="1"/>
  <c r="W9" i="4"/>
  <c r="AC9" i="4" s="1"/>
  <c r="AI8" i="4"/>
  <c r="AO8" i="4"/>
  <c r="W6" i="4"/>
  <c r="AC6" i="4" s="1"/>
  <c r="W19" i="4"/>
  <c r="AC19" i="4" s="1"/>
  <c r="AO20" i="4"/>
  <c r="AI20" i="4"/>
  <c r="AI14" i="4" l="1"/>
  <c r="AU20" i="4"/>
  <c r="AI6" i="4"/>
  <c r="AI19" i="4"/>
  <c r="AI10" i="4"/>
  <c r="AC25" i="4"/>
  <c r="AO25" i="4"/>
  <c r="AU25" i="4" s="1"/>
  <c r="AI18" i="4"/>
  <c r="AO18" i="4"/>
  <c r="AU17" i="4"/>
  <c r="AO14" i="4"/>
  <c r="AU14" i="4" s="1"/>
  <c r="AO7" i="4"/>
  <c r="AO6" i="4"/>
  <c r="AO5" i="4"/>
  <c r="AU8" i="4"/>
  <c r="AU24" i="4"/>
  <c r="AI9" i="4"/>
  <c r="AO10" i="4"/>
  <c r="N7" i="2"/>
  <c r="N31" i="2" s="1"/>
  <c r="N32" i="2" s="1"/>
  <c r="N40" i="2" s="1"/>
  <c r="AI5" i="4"/>
  <c r="AU11" i="4"/>
  <c r="AO19" i="4"/>
  <c r="AO9" i="4"/>
  <c r="AI7" i="4"/>
  <c r="AU7" i="4" s="1"/>
  <c r="W4" i="4"/>
  <c r="AC4" i="4" s="1"/>
  <c r="AU6" i="4" l="1"/>
  <c r="AU19" i="4"/>
  <c r="AU10" i="4"/>
  <c r="AI4" i="4"/>
  <c r="AO4" i="4"/>
  <c r="AU18" i="4"/>
  <c r="AU5" i="4"/>
  <c r="AU9" i="4"/>
  <c r="AU4" i="4" l="1"/>
</calcChain>
</file>

<file path=xl/sharedStrings.xml><?xml version="1.0" encoding="utf-8"?>
<sst xmlns="http://schemas.openxmlformats.org/spreadsheetml/2006/main" count="191" uniqueCount="99">
  <si>
    <t>klager</t>
  </si>
  <si>
    <t>utsatt prøve</t>
  </si>
  <si>
    <t>Kostnad pr kand</t>
  </si>
  <si>
    <t>Ant sensorer</t>
  </si>
  <si>
    <t>Kostn pr kandiat</t>
  </si>
  <si>
    <t>Sensur kostnad</t>
  </si>
  <si>
    <t>Sum</t>
  </si>
  <si>
    <t>DRI</t>
  </si>
  <si>
    <t>Emne</t>
  </si>
  <si>
    <t>Sum kostnader sensur</t>
  </si>
  <si>
    <t>Diverse driftskostnader</t>
  </si>
  <si>
    <t>Sted</t>
  </si>
  <si>
    <t>Prosjekt</t>
  </si>
  <si>
    <t>Tiltak</t>
  </si>
  <si>
    <t>691010</t>
  </si>
  <si>
    <t>691020</t>
  </si>
  <si>
    <t>692020</t>
  </si>
  <si>
    <t>692106</t>
  </si>
  <si>
    <t>692107</t>
  </si>
  <si>
    <t>692504</t>
  </si>
  <si>
    <t>693001</t>
  </si>
  <si>
    <t>693004</t>
  </si>
  <si>
    <t>693008</t>
  </si>
  <si>
    <t>693009</t>
  </si>
  <si>
    <t>693400</t>
  </si>
  <si>
    <t>693100</t>
  </si>
  <si>
    <t>693200</t>
  </si>
  <si>
    <t>693300</t>
  </si>
  <si>
    <t>690005</t>
  </si>
  <si>
    <t>Masteroppg 30 SP</t>
  </si>
  <si>
    <t>Masteroppg 60 SP</t>
  </si>
  <si>
    <t>Internasj. Mastergrader</t>
  </si>
  <si>
    <t>BA KRIM/RSOS</t>
  </si>
  <si>
    <t>Språkeksamener</t>
  </si>
  <si>
    <t>Privatistinntekter</t>
  </si>
  <si>
    <t>Tilsynssensor</t>
  </si>
  <si>
    <t>691315</t>
  </si>
  <si>
    <t>Bokkontroll</t>
  </si>
  <si>
    <t xml:space="preserve"> </t>
  </si>
  <si>
    <t>690016</t>
  </si>
  <si>
    <t>Timer</t>
  </si>
  <si>
    <t>Art 5112</t>
  </si>
  <si>
    <t>FP</t>
  </si>
  <si>
    <t>Pensjon</t>
  </si>
  <si>
    <t>AGA</t>
  </si>
  <si>
    <t>Sum Pensjon &amp; AGA</t>
  </si>
  <si>
    <t>År</t>
  </si>
  <si>
    <t>Navn/gruppe</t>
  </si>
  <si>
    <t>C-Lt</t>
  </si>
  <si>
    <t>Kategori</t>
  </si>
  <si>
    <t>Period.</t>
  </si>
  <si>
    <t>Kommentar/Logg</t>
  </si>
  <si>
    <t>Bud</t>
  </si>
  <si>
    <t>C-tab timepris</t>
  </si>
  <si>
    <t>Avd/inst</t>
  </si>
  <si>
    <t>-</t>
  </si>
  <si>
    <t>Sosiale kostnader</t>
  </si>
  <si>
    <t>Totale kostnader</t>
  </si>
  <si>
    <t>Valgemner lavere grad, inkl. 3. studieår</t>
  </si>
  <si>
    <t>JUS1211</t>
  </si>
  <si>
    <t>JUS1111</t>
  </si>
  <si>
    <t>X</t>
  </si>
  <si>
    <t>693500</t>
  </si>
  <si>
    <t>Antall kandidater</t>
  </si>
  <si>
    <t>Tiltaks- kode</t>
  </si>
  <si>
    <t>herav antall ordinære</t>
  </si>
  <si>
    <t>herav antall privatister</t>
  </si>
  <si>
    <t>Sats (kroner pr sensurering)</t>
  </si>
  <si>
    <t>Andel interne sensorer</t>
  </si>
  <si>
    <t>Sum kostnad eksterne sensorer</t>
  </si>
  <si>
    <t xml:space="preserve"> =Tall som seksjonsleder eksamen utarbeider</t>
  </si>
  <si>
    <t>Arbeidsgiveravgift</t>
  </si>
  <si>
    <t>Sum netto kostnader</t>
  </si>
  <si>
    <t>MA KRIM/RSOS</t>
  </si>
  <si>
    <t>Hjemmeeksamen 3. studieår, 2. semester</t>
  </si>
  <si>
    <t>Lagt inn ifm sak om nye vurderingsformer</t>
  </si>
  <si>
    <t>JUS4111</t>
  </si>
  <si>
    <t>JUS4211</t>
  </si>
  <si>
    <t xml:space="preserve">Exfac   </t>
  </si>
  <si>
    <t>Skoleeksamen 1. studieår, 1. semester</t>
  </si>
  <si>
    <t>Skoleeksamen 1. studieår, 2. semester</t>
  </si>
  <si>
    <t>Skoleeksamen 3. studieår, 1. semester</t>
  </si>
  <si>
    <t>Skoleeksamen 3. studieår, 2. semester</t>
  </si>
  <si>
    <t>Skoleeksamen 4. studieår, 1. semester</t>
  </si>
  <si>
    <t>Skoleeksamen 4. studieår, 2. semester</t>
  </si>
  <si>
    <t>Skoleeksamen 4. studieår, JUS4121 og JUS422</t>
  </si>
  <si>
    <t xml:space="preserve">Skoleeksamen 2. studieår, 1. semester </t>
  </si>
  <si>
    <t>Skoleeksamen 2. studieår, 2. semester</t>
  </si>
  <si>
    <t>Semesteroppgave + muntlig 2. studieår, 2. semester</t>
  </si>
  <si>
    <t>Valgemner, høyere grad (varierte vurderingsformer)</t>
  </si>
  <si>
    <t>Studentrepresentanter</t>
  </si>
  <si>
    <t>Valgemner høyere grad, inkl. 4. år</t>
  </si>
  <si>
    <t>JUROFF-emner</t>
  </si>
  <si>
    <t>Driftskostnader Lovdata</t>
  </si>
  <si>
    <t xml:space="preserve">Sensurbudsjettet </t>
  </si>
  <si>
    <t>691000</t>
  </si>
  <si>
    <t>901000</t>
  </si>
  <si>
    <t>Det juridiske fakultet, budsjett eksamen 2019</t>
  </si>
  <si>
    <t>Eksamen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</si>
</sst>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* #,##0.0_ ;_ * \-#,##0.0_ ;_ * &quot;-&quot;??_ ;_ @_ "/>
    <numFmt numFmtId="165" formatCode="_(* #,##0_);_(* \(#,##0\);_(* &quot;-&quot;??_);_(@_)"/>
    <numFmt numFmtId="166" formatCode="_ * #,##0_ ;_ * \-#,##0_ ;_ * &quot;-&quot;??_ ;_ @_ "/>
    <numFmt numFmtId="167" formatCode="00000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B2B2B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" borderId="32" applyNumberFormat="0" applyFont="0" applyAlignment="0" applyProtection="0"/>
    <xf numFmtId="9" fontId="2" fillId="0" borderId="0" applyFont="0" applyFill="0" applyBorder="0" applyAlignment="0" applyProtection="0"/>
  </cellStyleXfs>
  <cellXfs count="134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3" fontId="4" fillId="0" borderId="0" xfId="0" applyNumberFormat="1" applyFont="1"/>
    <xf numFmtId="3" fontId="3" fillId="0" borderId="0" xfId="0" applyNumberFormat="1" applyFont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49" fontId="0" fillId="0" borderId="1" xfId="0" applyNumberFormat="1" applyBorder="1"/>
    <xf numFmtId="49" fontId="0" fillId="0" borderId="13" xfId="0" applyNumberFormat="1" applyBorder="1"/>
    <xf numFmtId="49" fontId="0" fillId="0" borderId="2" xfId="0" applyNumberFormat="1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6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6" fillId="2" borderId="2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/>
    <xf numFmtId="3" fontId="5" fillId="2" borderId="1" xfId="0" applyNumberFormat="1" applyFont="1" applyFill="1" applyBorder="1"/>
    <xf numFmtId="49" fontId="0" fillId="2" borderId="1" xfId="0" applyNumberFormat="1" applyFill="1" applyBorder="1"/>
    <xf numFmtId="3" fontId="0" fillId="2" borderId="3" xfId="0" applyNumberFormat="1" applyFill="1" applyBorder="1"/>
    <xf numFmtId="3" fontId="6" fillId="2" borderId="1" xfId="0" applyNumberFormat="1" applyFont="1" applyFill="1" applyBorder="1"/>
    <xf numFmtId="9" fontId="0" fillId="0" borderId="0" xfId="0" applyNumberFormat="1"/>
    <xf numFmtId="3" fontId="5" fillId="2" borderId="22" xfId="0" applyNumberFormat="1" applyFont="1" applyFill="1" applyBorder="1"/>
    <xf numFmtId="3" fontId="0" fillId="0" borderId="23" xfId="0" applyNumberFormat="1" applyBorder="1"/>
    <xf numFmtId="3" fontId="0" fillId="0" borderId="0" xfId="0" applyNumberFormat="1" applyBorder="1"/>
    <xf numFmtId="3" fontId="6" fillId="2" borderId="3" xfId="0" applyNumberFormat="1" applyFont="1" applyFill="1" applyBorder="1"/>
    <xf numFmtId="3" fontId="6" fillId="2" borderId="24" xfId="0" applyNumberFormat="1" applyFont="1" applyFill="1" applyBorder="1"/>
    <xf numFmtId="3" fontId="5" fillId="2" borderId="16" xfId="0" applyNumberFormat="1" applyFont="1" applyFill="1" applyBorder="1" applyAlignment="1">
      <alignment horizontal="center" wrapText="1"/>
    </xf>
    <xf numFmtId="3" fontId="0" fillId="4" borderId="14" xfId="0" applyNumberFormat="1" applyFill="1" applyBorder="1"/>
    <xf numFmtId="3" fontId="0" fillId="4" borderId="2" xfId="0" applyNumberFormat="1" applyFill="1" applyBorder="1"/>
    <xf numFmtId="3" fontId="0" fillId="4" borderId="15" xfId="0" applyNumberFormat="1" applyFill="1" applyBorder="1"/>
    <xf numFmtId="3" fontId="0" fillId="4" borderId="1" xfId="0" applyNumberFormat="1" applyFill="1" applyBorder="1"/>
    <xf numFmtId="9" fontId="0" fillId="4" borderId="1" xfId="0" applyNumberFormat="1" applyFill="1" applyBorder="1"/>
    <xf numFmtId="3" fontId="0" fillId="4" borderId="24" xfId="0" applyNumberFormat="1" applyFill="1" applyBorder="1"/>
    <xf numFmtId="3" fontId="0" fillId="4" borderId="25" xfId="0" applyNumberFormat="1" applyFill="1" applyBorder="1"/>
    <xf numFmtId="3" fontId="0" fillId="4" borderId="9" xfId="0" applyNumberFormat="1" applyFill="1" applyBorder="1"/>
    <xf numFmtId="3" fontId="0" fillId="4" borderId="26" xfId="0" applyNumberFormat="1" applyFill="1" applyBorder="1"/>
    <xf numFmtId="3" fontId="0" fillId="4" borderId="18" xfId="0" applyNumberFormat="1" applyFill="1" applyBorder="1"/>
    <xf numFmtId="3" fontId="0" fillId="4" borderId="20" xfId="0" applyNumberFormat="1" applyFill="1" applyBorder="1"/>
    <xf numFmtId="0" fontId="12" fillId="0" borderId="1" xfId="0" applyFont="1" applyBorder="1"/>
    <xf numFmtId="49" fontId="12" fillId="0" borderId="1" xfId="0" applyNumberFormat="1" applyFont="1" applyBorder="1"/>
    <xf numFmtId="3" fontId="12" fillId="0" borderId="1" xfId="0" applyNumberFormat="1" applyFont="1" applyBorder="1"/>
    <xf numFmtId="3" fontId="12" fillId="0" borderId="1" xfId="0" applyNumberFormat="1" applyFont="1" applyFill="1" applyBorder="1"/>
    <xf numFmtId="0" fontId="7" fillId="0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right"/>
    </xf>
    <xf numFmtId="164" fontId="7" fillId="0" borderId="0" xfId="2" applyNumberFormat="1" applyFont="1" applyFill="1" applyBorder="1" applyAlignment="1" applyProtection="1"/>
    <xf numFmtId="0" fontId="0" fillId="0" borderId="0" xfId="0" applyAlignment="1" applyProtection="1">
      <alignment horizontal="right"/>
    </xf>
    <xf numFmtId="0" fontId="0" fillId="5" borderId="0" xfId="0" applyFill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0" fontId="12" fillId="0" borderId="0" xfId="0" applyFont="1" applyProtection="1"/>
    <xf numFmtId="0" fontId="11" fillId="5" borderId="0" xfId="0" applyFont="1" applyFill="1" applyProtection="1"/>
    <xf numFmtId="0" fontId="12" fillId="0" borderId="0" xfId="0" applyFont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 wrapText="1"/>
    </xf>
    <xf numFmtId="165" fontId="9" fillId="0" borderId="0" xfId="1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 wrapText="1"/>
    </xf>
    <xf numFmtId="166" fontId="7" fillId="0" borderId="0" xfId="2" applyNumberFormat="1" applyFont="1" applyFill="1" applyBorder="1" applyAlignment="1" applyProtection="1"/>
    <xf numFmtId="0" fontId="12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left"/>
    </xf>
    <xf numFmtId="0" fontId="12" fillId="5" borderId="0" xfId="0" applyFont="1" applyFill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vertical="top"/>
    </xf>
    <xf numFmtId="0" fontId="8" fillId="0" borderId="27" xfId="0" applyFont="1" applyFill="1" applyBorder="1" applyAlignment="1" applyProtection="1">
      <alignment horizontal="center" vertical="top" wrapText="1"/>
    </xf>
    <xf numFmtId="3" fontId="8" fillId="0" borderId="27" xfId="0" applyNumberFormat="1" applyFont="1" applyFill="1" applyBorder="1" applyAlignment="1" applyProtection="1">
      <alignment horizontal="center" vertical="top" wrapText="1"/>
    </xf>
    <xf numFmtId="0" fontId="8" fillId="0" borderId="33" xfId="0" applyFont="1" applyFill="1" applyBorder="1" applyAlignment="1" applyProtection="1">
      <alignment horizontal="center" vertical="top" wrapText="1"/>
    </xf>
    <xf numFmtId="9" fontId="8" fillId="5" borderId="1" xfId="4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10" fillId="3" borderId="32" xfId="3" applyFont="1" applyProtection="1">
      <protection locked="0"/>
    </xf>
    <xf numFmtId="167" fontId="10" fillId="3" borderId="32" xfId="3" applyNumberFormat="1" applyFont="1" applyProtection="1">
      <protection locked="0"/>
    </xf>
    <xf numFmtId="0" fontId="10" fillId="3" borderId="32" xfId="3" applyFont="1" applyProtection="1">
      <protection locked="0"/>
    </xf>
    <xf numFmtId="3" fontId="10" fillId="3" borderId="32" xfId="1" applyNumberFormat="1" applyFont="1" applyFill="1" applyBorder="1" applyAlignment="1" applyProtection="1">
      <alignment horizontal="left"/>
      <protection locked="0"/>
    </xf>
    <xf numFmtId="0" fontId="10" fillId="3" borderId="32" xfId="1" applyNumberFormat="1" applyFont="1" applyFill="1" applyBorder="1" applyAlignment="1" applyProtection="1">
      <alignment horizontal="left"/>
      <protection locked="0"/>
    </xf>
    <xf numFmtId="43" fontId="10" fillId="3" borderId="32" xfId="1" applyFont="1" applyFill="1" applyBorder="1" applyProtection="1">
      <protection locked="0"/>
    </xf>
    <xf numFmtId="0" fontId="0" fillId="0" borderId="0" xfId="0" applyProtection="1">
      <protection locked="0"/>
    </xf>
    <xf numFmtId="3" fontId="10" fillId="3" borderId="32" xfId="1" applyNumberFormat="1" applyFont="1" applyFill="1" applyBorder="1" applyProtection="1">
      <protection locked="0"/>
    </xf>
    <xf numFmtId="166" fontId="10" fillId="5" borderId="32" xfId="2" applyNumberFormat="1" applyFont="1" applyFill="1" applyBorder="1" applyAlignment="1" applyProtection="1">
      <alignment horizontal="right"/>
    </xf>
    <xf numFmtId="0" fontId="10" fillId="5" borderId="32" xfId="3" applyFont="1" applyFill="1" applyAlignment="1" applyProtection="1">
      <alignment horizontal="left"/>
    </xf>
    <xf numFmtId="0" fontId="10" fillId="5" borderId="32" xfId="3" applyFont="1" applyFill="1" applyProtection="1"/>
    <xf numFmtId="166" fontId="10" fillId="5" borderId="32" xfId="2" applyNumberFormat="1" applyFont="1" applyFill="1" applyBorder="1" applyAlignment="1" applyProtection="1">
      <alignment horizontal="left"/>
    </xf>
    <xf numFmtId="166" fontId="10" fillId="5" borderId="32" xfId="3" applyNumberFormat="1" applyFont="1" applyFill="1" applyAlignment="1" applyProtection="1">
      <alignment horizontal="left"/>
    </xf>
    <xf numFmtId="3" fontId="10" fillId="3" borderId="32" xfId="1" applyNumberFormat="1" applyFont="1" applyFill="1" applyBorder="1" applyAlignment="1" applyProtection="1">
      <alignment horizontal="left"/>
      <protection locked="0"/>
    </xf>
    <xf numFmtId="49" fontId="13" fillId="0" borderId="16" xfId="0" applyNumberFormat="1" applyFont="1" applyBorder="1" applyAlignment="1">
      <alignment vertical="center"/>
    </xf>
    <xf numFmtId="49" fontId="13" fillId="0" borderId="28" xfId="0" applyNumberFormat="1" applyFont="1" applyBorder="1" applyAlignment="1">
      <alignment horizontal="left" vertical="center"/>
    </xf>
    <xf numFmtId="3" fontId="13" fillId="4" borderId="15" xfId="0" applyNumberFormat="1" applyFont="1" applyFill="1" applyBorder="1"/>
    <xf numFmtId="3" fontId="13" fillId="4" borderId="1" xfId="0" applyNumberFormat="1" applyFont="1" applyFill="1" applyBorder="1"/>
    <xf numFmtId="49" fontId="13" fillId="0" borderId="2" xfId="0" applyNumberFormat="1" applyFont="1" applyBorder="1" applyAlignment="1">
      <alignment vertical="center"/>
    </xf>
    <xf numFmtId="49" fontId="13" fillId="0" borderId="14" xfId="0" applyNumberFormat="1" applyFont="1" applyBorder="1" applyAlignment="1">
      <alignment horizontal="left" vertical="center"/>
    </xf>
    <xf numFmtId="0" fontId="13" fillId="0" borderId="0" xfId="0" applyFont="1"/>
    <xf numFmtId="49" fontId="13" fillId="0" borderId="16" xfId="0" applyNumberFormat="1" applyFont="1" applyBorder="1"/>
    <xf numFmtId="49" fontId="13" fillId="0" borderId="28" xfId="0" applyNumberFormat="1" applyFont="1" applyBorder="1"/>
    <xf numFmtId="3" fontId="13" fillId="4" borderId="28" xfId="0" applyNumberFormat="1" applyFont="1" applyFill="1" applyBorder="1"/>
    <xf numFmtId="3" fontId="13" fillId="4" borderId="16" xfId="0" applyNumberFormat="1" applyFont="1" applyFill="1" applyBorder="1"/>
    <xf numFmtId="49" fontId="13" fillId="0" borderId="1" xfId="0" applyNumberFormat="1" applyFont="1" applyBorder="1"/>
    <xf numFmtId="3" fontId="0" fillId="0" borderId="27" xfId="0" applyNumberFormat="1" applyBorder="1"/>
    <xf numFmtId="3" fontId="0" fillId="4" borderId="0" xfId="0" applyNumberFormat="1" applyFill="1" applyBorder="1"/>
    <xf numFmtId="3" fontId="5" fillId="2" borderId="29" xfId="0" applyNumberFormat="1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 wrapText="1"/>
    </xf>
    <xf numFmtId="3" fontId="12" fillId="0" borderId="0" xfId="0" applyNumberFormat="1" applyFont="1" applyAlignment="1" applyProtection="1">
      <alignment horizontal="center"/>
    </xf>
    <xf numFmtId="0" fontId="0" fillId="0" borderId="0" xfId="0" applyFill="1"/>
    <xf numFmtId="49" fontId="5" fillId="0" borderId="0" xfId="0" applyNumberFormat="1" applyFont="1" applyFill="1" applyBorder="1"/>
    <xf numFmtId="3" fontId="5" fillId="0" borderId="0" xfId="0" applyNumberFormat="1" applyFont="1" applyFill="1" applyBorder="1"/>
    <xf numFmtId="3" fontId="0" fillId="2" borderId="1" xfId="0" applyNumberFormat="1" applyFill="1" applyBorder="1"/>
    <xf numFmtId="1" fontId="10" fillId="3" borderId="32" xfId="3" applyNumberFormat="1" applyFont="1" applyAlignment="1" applyProtection="1">
      <alignment horizontal="right"/>
      <protection locked="0"/>
    </xf>
    <xf numFmtId="0" fontId="0" fillId="0" borderId="0" xfId="0" applyFont="1"/>
    <xf numFmtId="0" fontId="5" fillId="2" borderId="21" xfId="0" applyFont="1" applyFill="1" applyBorder="1"/>
    <xf numFmtId="49" fontId="0" fillId="0" borderId="13" xfId="0" applyNumberFormat="1" applyFont="1" applyBorder="1"/>
    <xf numFmtId="49" fontId="0" fillId="0" borderId="2" xfId="0" applyNumberFormat="1" applyFont="1" applyBorder="1"/>
    <xf numFmtId="3" fontId="0" fillId="0" borderId="30" xfId="0" applyNumberFormat="1" applyBorder="1"/>
    <xf numFmtId="3" fontId="0" fillId="4" borderId="31" xfId="0" applyNumberFormat="1" applyFill="1" applyBorder="1"/>
    <xf numFmtId="3" fontId="13" fillId="0" borderId="1" xfId="0" applyNumberFormat="1" applyFont="1" applyBorder="1"/>
    <xf numFmtId="3" fontId="14" fillId="0" borderId="0" xfId="0" applyNumberFormat="1" applyFont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</cellXfs>
  <cellStyles count="5">
    <cellStyle name="Comma 6" xfId="1"/>
    <cellStyle name="Komma" xfId="2" builtinId="3"/>
    <cellStyle name="Merknad" xfId="3" builtinId="10"/>
    <cellStyle name="Normal" xfId="0" builtinId="0"/>
    <cellStyle name="Prosent" xfId="4" builtinId="5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2-jur\Buddy\Gjeldende%20budsjett\BUDDY_jur_gjeldende_N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2-jur\Buddy\BUDDY_j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Stdrapp"/>
      <sheetName val="PrRapp"/>
      <sheetName val="Fastlønn"/>
      <sheetName val="Analyse"/>
      <sheetName val="Timelønn"/>
      <sheetName val="Frikjøp"/>
      <sheetName val="Aktivitet"/>
      <sheetName val="ADI"/>
      <sheetName val="KUBEN"/>
      <sheetName val="Tabeller"/>
      <sheetName val="Data"/>
      <sheetName val="Endringslog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I1" t="str">
            <v>C-tabellen</v>
          </cell>
          <cell r="CJ1" t="str">
            <v xml:space="preserve">    37,5 t.</v>
          </cell>
        </row>
        <row r="2">
          <cell r="CI2">
            <v>1</v>
          </cell>
          <cell r="CJ2">
            <v>0</v>
          </cell>
        </row>
        <row r="3">
          <cell r="CI3">
            <v>2</v>
          </cell>
          <cell r="CJ3">
            <v>0</v>
          </cell>
        </row>
        <row r="4">
          <cell r="CI4">
            <v>3</v>
          </cell>
          <cell r="CJ4">
            <v>0</v>
          </cell>
        </row>
        <row r="5">
          <cell r="CI5">
            <v>4</v>
          </cell>
          <cell r="CJ5">
            <v>0</v>
          </cell>
        </row>
        <row r="6">
          <cell r="CI6">
            <v>5</v>
          </cell>
          <cell r="CJ6">
            <v>0</v>
          </cell>
        </row>
        <row r="7">
          <cell r="CI7">
            <v>6</v>
          </cell>
          <cell r="CJ7">
            <v>0</v>
          </cell>
        </row>
        <row r="8">
          <cell r="CI8">
            <v>7</v>
          </cell>
          <cell r="CJ8">
            <v>0</v>
          </cell>
        </row>
        <row r="9">
          <cell r="CI9">
            <v>8</v>
          </cell>
          <cell r="CJ9">
            <v>0</v>
          </cell>
        </row>
        <row r="10">
          <cell r="CI10">
            <v>9</v>
          </cell>
          <cell r="CJ10">
            <v>0</v>
          </cell>
        </row>
        <row r="11">
          <cell r="CI11">
            <v>10</v>
          </cell>
          <cell r="CJ11">
            <v>0</v>
          </cell>
        </row>
        <row r="12">
          <cell r="CI12">
            <v>11</v>
          </cell>
          <cell r="CJ12">
            <v>0</v>
          </cell>
        </row>
        <row r="13">
          <cell r="CI13">
            <v>12</v>
          </cell>
          <cell r="CJ13">
            <v>0</v>
          </cell>
        </row>
        <row r="14">
          <cell r="CI14">
            <v>13</v>
          </cell>
          <cell r="CJ14">
            <v>0</v>
          </cell>
        </row>
        <row r="15">
          <cell r="CI15">
            <v>14</v>
          </cell>
          <cell r="CJ15">
            <v>0</v>
          </cell>
        </row>
        <row r="16">
          <cell r="CI16">
            <v>15</v>
          </cell>
          <cell r="CJ16">
            <v>0</v>
          </cell>
        </row>
        <row r="17">
          <cell r="CI17">
            <v>16</v>
          </cell>
          <cell r="CJ17">
            <v>0</v>
          </cell>
        </row>
        <row r="18">
          <cell r="CI18">
            <v>17</v>
          </cell>
          <cell r="CJ18">
            <v>0</v>
          </cell>
        </row>
        <row r="19">
          <cell r="CI19">
            <v>18</v>
          </cell>
          <cell r="CJ19">
            <v>0</v>
          </cell>
        </row>
        <row r="20">
          <cell r="CI20">
            <v>19</v>
          </cell>
          <cell r="CJ20">
            <v>149.12820512820514</v>
          </cell>
        </row>
        <row r="21">
          <cell r="CI21">
            <v>20</v>
          </cell>
          <cell r="CJ21">
            <v>150.92307692307693</v>
          </cell>
        </row>
        <row r="22">
          <cell r="CI22">
            <v>21</v>
          </cell>
          <cell r="CJ22">
            <v>152.82051282051282</v>
          </cell>
        </row>
        <row r="23">
          <cell r="CI23">
            <v>22</v>
          </cell>
          <cell r="CJ23">
            <v>154.66666666666666</v>
          </cell>
        </row>
        <row r="24">
          <cell r="CI24">
            <v>23</v>
          </cell>
          <cell r="CJ24">
            <v>156.61538461538461</v>
          </cell>
        </row>
        <row r="25">
          <cell r="CI25">
            <v>24</v>
          </cell>
          <cell r="CJ25">
            <v>158.61538461538461</v>
          </cell>
        </row>
        <row r="26">
          <cell r="CI26">
            <v>25</v>
          </cell>
          <cell r="CJ26">
            <v>160.71794871794873</v>
          </cell>
        </row>
        <row r="27">
          <cell r="CI27">
            <v>26</v>
          </cell>
          <cell r="CJ27">
            <v>162.82051282051282</v>
          </cell>
        </row>
        <row r="28">
          <cell r="CI28">
            <v>27</v>
          </cell>
          <cell r="CJ28">
            <v>164.82051282051282</v>
          </cell>
        </row>
        <row r="29">
          <cell r="CI29">
            <v>28</v>
          </cell>
          <cell r="CJ29">
            <v>166.82051282051282</v>
          </cell>
        </row>
        <row r="30">
          <cell r="CI30">
            <v>29</v>
          </cell>
          <cell r="CJ30">
            <v>168.71794871794873</v>
          </cell>
        </row>
        <row r="31">
          <cell r="CI31">
            <v>30</v>
          </cell>
          <cell r="CJ31">
            <v>170.71794871794873</v>
          </cell>
        </row>
        <row r="32">
          <cell r="CI32">
            <v>31</v>
          </cell>
          <cell r="CJ32">
            <v>172.56410256410257</v>
          </cell>
        </row>
        <row r="33">
          <cell r="CI33">
            <v>32</v>
          </cell>
          <cell r="CJ33">
            <v>174.61538461538461</v>
          </cell>
        </row>
        <row r="34">
          <cell r="CI34">
            <v>33</v>
          </cell>
          <cell r="CJ34">
            <v>176.56410256410257</v>
          </cell>
        </row>
        <row r="35">
          <cell r="CI35">
            <v>34</v>
          </cell>
          <cell r="CJ35">
            <v>178.66666666666666</v>
          </cell>
        </row>
        <row r="36">
          <cell r="CI36">
            <v>35</v>
          </cell>
          <cell r="CJ36">
            <v>180.76923076923077</v>
          </cell>
        </row>
        <row r="37">
          <cell r="CI37">
            <v>36</v>
          </cell>
          <cell r="CJ37">
            <v>182.92307692307693</v>
          </cell>
        </row>
        <row r="38">
          <cell r="CI38">
            <v>37</v>
          </cell>
          <cell r="CJ38">
            <v>185.28205128205127</v>
          </cell>
        </row>
        <row r="39">
          <cell r="CI39">
            <v>38</v>
          </cell>
          <cell r="CJ39">
            <v>187.69230769230768</v>
          </cell>
        </row>
        <row r="40">
          <cell r="CI40">
            <v>39</v>
          </cell>
          <cell r="CJ40">
            <v>190.05128205128204</v>
          </cell>
        </row>
        <row r="41">
          <cell r="CI41">
            <v>40</v>
          </cell>
          <cell r="CJ41">
            <v>192.61538461538461</v>
          </cell>
        </row>
        <row r="42">
          <cell r="CI42">
            <v>41</v>
          </cell>
          <cell r="CJ42">
            <v>195.17948717948718</v>
          </cell>
        </row>
        <row r="43">
          <cell r="CI43">
            <v>42</v>
          </cell>
          <cell r="CJ43">
            <v>198.10256410256412</v>
          </cell>
        </row>
        <row r="44">
          <cell r="CI44">
            <v>43</v>
          </cell>
          <cell r="CJ44">
            <v>200.87179487179486</v>
          </cell>
        </row>
        <row r="45">
          <cell r="CI45">
            <v>44</v>
          </cell>
          <cell r="CJ45">
            <v>203.94871794871796</v>
          </cell>
        </row>
        <row r="46">
          <cell r="CI46">
            <v>45</v>
          </cell>
          <cell r="CJ46">
            <v>206.97435897435898</v>
          </cell>
        </row>
        <row r="47">
          <cell r="CI47">
            <v>46</v>
          </cell>
          <cell r="CJ47">
            <v>210.05128205128204</v>
          </cell>
        </row>
        <row r="48">
          <cell r="CI48">
            <v>47</v>
          </cell>
          <cell r="CJ48">
            <v>213.43589743589743</v>
          </cell>
        </row>
        <row r="49">
          <cell r="CI49">
            <v>48</v>
          </cell>
          <cell r="CJ49">
            <v>216.82051282051282</v>
          </cell>
        </row>
        <row r="50">
          <cell r="CI50">
            <v>49</v>
          </cell>
          <cell r="CJ50">
            <v>220.35897435897436</v>
          </cell>
        </row>
        <row r="51">
          <cell r="CI51">
            <v>50</v>
          </cell>
          <cell r="CJ51">
            <v>223.84615384615384</v>
          </cell>
        </row>
        <row r="52">
          <cell r="CI52">
            <v>51</v>
          </cell>
          <cell r="CJ52">
            <v>227.43589743589743</v>
          </cell>
        </row>
        <row r="53">
          <cell r="CI53">
            <v>52</v>
          </cell>
          <cell r="CJ53">
            <v>231.23076923076923</v>
          </cell>
        </row>
        <row r="54">
          <cell r="CI54">
            <v>53</v>
          </cell>
          <cell r="CJ54">
            <v>235.23076923076923</v>
          </cell>
        </row>
        <row r="55">
          <cell r="CI55">
            <v>54</v>
          </cell>
          <cell r="CJ55">
            <v>239.02564102564102</v>
          </cell>
        </row>
        <row r="56">
          <cell r="CI56">
            <v>55</v>
          </cell>
          <cell r="CJ56">
            <v>243.23076923076923</v>
          </cell>
        </row>
        <row r="57">
          <cell r="CI57">
            <v>56</v>
          </cell>
          <cell r="CJ57">
            <v>247.23076923076923</v>
          </cell>
        </row>
        <row r="58">
          <cell r="CI58">
            <v>57</v>
          </cell>
          <cell r="CJ58">
            <v>251.53846153846155</v>
          </cell>
        </row>
        <row r="59">
          <cell r="CI59">
            <v>58</v>
          </cell>
          <cell r="CJ59">
            <v>256</v>
          </cell>
        </row>
        <row r="60">
          <cell r="CI60">
            <v>59</v>
          </cell>
          <cell r="CJ60">
            <v>260.71794871794873</v>
          </cell>
        </row>
        <row r="61">
          <cell r="CI61">
            <v>60</v>
          </cell>
          <cell r="CJ61">
            <v>265.28205128205127</v>
          </cell>
        </row>
        <row r="62">
          <cell r="CI62">
            <v>61</v>
          </cell>
          <cell r="CJ62">
            <v>270.30769230769232</v>
          </cell>
        </row>
        <row r="63">
          <cell r="CI63">
            <v>62</v>
          </cell>
          <cell r="CJ63">
            <v>275.53846153846155</v>
          </cell>
        </row>
        <row r="64">
          <cell r="CI64">
            <v>63</v>
          </cell>
          <cell r="CJ64">
            <v>280.92307692307691</v>
          </cell>
        </row>
        <row r="65">
          <cell r="CI65">
            <v>64</v>
          </cell>
          <cell r="CJ65">
            <v>286.20512820512823</v>
          </cell>
        </row>
        <row r="66">
          <cell r="CI66">
            <v>65</v>
          </cell>
          <cell r="CJ66">
            <v>291.58974358974359</v>
          </cell>
        </row>
        <row r="67">
          <cell r="CI67">
            <v>66</v>
          </cell>
          <cell r="CJ67">
            <v>296.87179487179486</v>
          </cell>
        </row>
        <row r="68">
          <cell r="CI68">
            <v>67</v>
          </cell>
          <cell r="CJ68">
            <v>302.35897435897436</v>
          </cell>
        </row>
        <row r="69">
          <cell r="CI69">
            <v>68</v>
          </cell>
          <cell r="CJ69">
            <v>307.58974358974359</v>
          </cell>
        </row>
        <row r="70">
          <cell r="CI70">
            <v>69</v>
          </cell>
          <cell r="CJ70">
            <v>313.4871794871795</v>
          </cell>
        </row>
        <row r="71">
          <cell r="CI71">
            <v>70</v>
          </cell>
          <cell r="CJ71">
            <v>319.74358974358972</v>
          </cell>
        </row>
        <row r="72">
          <cell r="CI72">
            <v>71</v>
          </cell>
          <cell r="CJ72">
            <v>327.33333333333331</v>
          </cell>
        </row>
        <row r="73">
          <cell r="CI73">
            <v>72</v>
          </cell>
          <cell r="CJ73">
            <v>333.23076923076923</v>
          </cell>
        </row>
        <row r="74">
          <cell r="CI74">
            <v>73</v>
          </cell>
          <cell r="CJ74">
            <v>339.12820512820514</v>
          </cell>
        </row>
        <row r="75">
          <cell r="CI75">
            <v>74</v>
          </cell>
          <cell r="CJ75">
            <v>345.33333333333331</v>
          </cell>
        </row>
        <row r="76">
          <cell r="CI76">
            <v>75</v>
          </cell>
          <cell r="CJ76">
            <v>352.05128205128204</v>
          </cell>
        </row>
        <row r="77">
          <cell r="CI77">
            <v>76</v>
          </cell>
          <cell r="CJ77">
            <v>361.23076923076923</v>
          </cell>
        </row>
        <row r="78">
          <cell r="CI78">
            <v>77</v>
          </cell>
          <cell r="CJ78">
            <v>370.25641025641028</v>
          </cell>
        </row>
        <row r="79">
          <cell r="CI79">
            <v>78</v>
          </cell>
          <cell r="CJ79">
            <v>382.15384615384613</v>
          </cell>
        </row>
        <row r="80">
          <cell r="CI80">
            <v>79</v>
          </cell>
          <cell r="CJ80">
            <v>394.20512820512823</v>
          </cell>
        </row>
        <row r="81">
          <cell r="CI81">
            <v>80</v>
          </cell>
          <cell r="CJ81">
            <v>406.30769230769232</v>
          </cell>
        </row>
        <row r="82">
          <cell r="CI82">
            <v>81</v>
          </cell>
          <cell r="CJ82">
            <v>418.15384615384613</v>
          </cell>
        </row>
        <row r="83">
          <cell r="CI83">
            <v>82</v>
          </cell>
          <cell r="CJ83">
            <v>429.69230769230768</v>
          </cell>
        </row>
        <row r="84">
          <cell r="CI84">
            <v>83</v>
          </cell>
          <cell r="CJ84">
            <v>441.07692307692309</v>
          </cell>
        </row>
        <row r="85">
          <cell r="CI85">
            <v>84</v>
          </cell>
          <cell r="CJ85">
            <v>452.56410256410254</v>
          </cell>
        </row>
        <row r="86">
          <cell r="CI86">
            <v>85</v>
          </cell>
          <cell r="CJ86">
            <v>466.92307692307691</v>
          </cell>
        </row>
        <row r="87">
          <cell r="CI87">
            <v>86</v>
          </cell>
          <cell r="CJ87">
            <v>481.17948717948718</v>
          </cell>
        </row>
        <row r="88">
          <cell r="CI88">
            <v>87</v>
          </cell>
          <cell r="CJ88">
            <v>495.64102564102564</v>
          </cell>
        </row>
        <row r="89">
          <cell r="CI89">
            <v>88</v>
          </cell>
          <cell r="CJ89">
            <v>506.97435897435895</v>
          </cell>
        </row>
        <row r="90">
          <cell r="CI90">
            <v>89</v>
          </cell>
          <cell r="CJ90">
            <v>518.46153846153845</v>
          </cell>
        </row>
        <row r="91">
          <cell r="CI91">
            <v>90</v>
          </cell>
          <cell r="CJ91">
            <v>529.89743589743591</v>
          </cell>
        </row>
        <row r="92">
          <cell r="CI92">
            <v>91</v>
          </cell>
          <cell r="CJ92">
            <v>541.48717948717945</v>
          </cell>
        </row>
        <row r="93">
          <cell r="CI93">
            <v>92</v>
          </cell>
          <cell r="CJ93">
            <v>552.82051282051282</v>
          </cell>
        </row>
        <row r="94">
          <cell r="CI94">
            <v>93</v>
          </cell>
          <cell r="CJ94">
            <v>564.30769230769226</v>
          </cell>
        </row>
        <row r="95">
          <cell r="CI95">
            <v>94</v>
          </cell>
          <cell r="CJ95">
            <v>575.74358974358972</v>
          </cell>
        </row>
        <row r="96">
          <cell r="CI96">
            <v>95</v>
          </cell>
          <cell r="CJ96">
            <v>587.28205128205127</v>
          </cell>
        </row>
        <row r="97">
          <cell r="CI97">
            <v>96</v>
          </cell>
          <cell r="CJ97">
            <v>598.46153846153845</v>
          </cell>
        </row>
        <row r="98">
          <cell r="CI98">
            <v>97</v>
          </cell>
          <cell r="CJ98">
            <v>609.69230769230774</v>
          </cell>
        </row>
        <row r="99">
          <cell r="CI99">
            <v>98</v>
          </cell>
          <cell r="CJ99">
            <v>620.97435897435901</v>
          </cell>
        </row>
        <row r="100">
          <cell r="CI100">
            <v>99</v>
          </cell>
          <cell r="CJ100">
            <v>631.74358974358972</v>
          </cell>
        </row>
        <row r="101">
          <cell r="CI101">
            <v>100</v>
          </cell>
          <cell r="CJ101">
            <v>642.41025641025647</v>
          </cell>
        </row>
        <row r="102">
          <cell r="CI102">
            <v>101</v>
          </cell>
          <cell r="CJ102">
            <v>653.17948717948718</v>
          </cell>
        </row>
        <row r="103">
          <cell r="CI103">
            <v>0</v>
          </cell>
          <cell r="CJ103">
            <v>0</v>
          </cell>
        </row>
        <row r="104">
          <cell r="CI104">
            <v>0</v>
          </cell>
          <cell r="CJ104">
            <v>0</v>
          </cell>
        </row>
        <row r="105">
          <cell r="CI105">
            <v>0</v>
          </cell>
          <cell r="CJ105">
            <v>0</v>
          </cell>
        </row>
        <row r="106">
          <cell r="CI106">
            <v>0</v>
          </cell>
          <cell r="CJ106">
            <v>0</v>
          </cell>
        </row>
        <row r="107">
          <cell r="CI107">
            <v>0</v>
          </cell>
          <cell r="CJ107">
            <v>0</v>
          </cell>
        </row>
        <row r="108">
          <cell r="CI108">
            <v>0</v>
          </cell>
          <cell r="CJ108">
            <v>0</v>
          </cell>
        </row>
        <row r="109">
          <cell r="CI109">
            <v>0</v>
          </cell>
          <cell r="CJ109">
            <v>0</v>
          </cell>
        </row>
        <row r="110">
          <cell r="CI110">
            <v>0</v>
          </cell>
          <cell r="CJ110">
            <v>0</v>
          </cell>
        </row>
        <row r="111">
          <cell r="CI111">
            <v>0</v>
          </cell>
          <cell r="CJ111">
            <v>0</v>
          </cell>
        </row>
        <row r="112">
          <cell r="CI112">
            <v>0</v>
          </cell>
          <cell r="CJ112">
            <v>0</v>
          </cell>
        </row>
        <row r="113">
          <cell r="CI113">
            <v>0</v>
          </cell>
          <cell r="CJ113">
            <v>0</v>
          </cell>
        </row>
        <row r="114">
          <cell r="CI114">
            <v>0</v>
          </cell>
          <cell r="CJ114">
            <v>0</v>
          </cell>
        </row>
        <row r="115">
          <cell r="CI115">
            <v>0</v>
          </cell>
          <cell r="CJ115">
            <v>0</v>
          </cell>
        </row>
        <row r="116">
          <cell r="CI116">
            <v>0</v>
          </cell>
          <cell r="CJ116">
            <v>0</v>
          </cell>
        </row>
        <row r="117">
          <cell r="CI117">
            <v>0</v>
          </cell>
          <cell r="CJ117">
            <v>0</v>
          </cell>
        </row>
        <row r="118">
          <cell r="CI118">
            <v>0</v>
          </cell>
          <cell r="CJ118">
            <v>0</v>
          </cell>
        </row>
        <row r="119">
          <cell r="CI119">
            <v>0</v>
          </cell>
          <cell r="CJ119">
            <v>0</v>
          </cell>
        </row>
        <row r="120">
          <cell r="CI120">
            <v>0</v>
          </cell>
          <cell r="CJ120">
            <v>0</v>
          </cell>
        </row>
        <row r="121">
          <cell r="CI121">
            <v>0</v>
          </cell>
          <cell r="CJ121">
            <v>0</v>
          </cell>
        </row>
        <row r="122">
          <cell r="CI122">
            <v>0</v>
          </cell>
          <cell r="CJ122">
            <v>0</v>
          </cell>
        </row>
        <row r="123">
          <cell r="CI123">
            <v>0</v>
          </cell>
          <cell r="CJ123">
            <v>0</v>
          </cell>
        </row>
        <row r="124">
          <cell r="CI124">
            <v>0</v>
          </cell>
          <cell r="CJ124">
            <v>0</v>
          </cell>
        </row>
        <row r="125">
          <cell r="CI125">
            <v>0</v>
          </cell>
          <cell r="CJ125">
            <v>0</v>
          </cell>
        </row>
        <row r="126">
          <cell r="CI126">
            <v>0</v>
          </cell>
          <cell r="CJ126">
            <v>0</v>
          </cell>
        </row>
        <row r="127">
          <cell r="CI127">
            <v>0</v>
          </cell>
          <cell r="CJ127">
            <v>0</v>
          </cell>
        </row>
        <row r="128">
          <cell r="CI128">
            <v>0</v>
          </cell>
          <cell r="CJ128">
            <v>0</v>
          </cell>
        </row>
        <row r="129">
          <cell r="CI129">
            <v>0</v>
          </cell>
          <cell r="CJ129">
            <v>0</v>
          </cell>
        </row>
        <row r="130">
          <cell r="CI130">
            <v>0</v>
          </cell>
          <cell r="CJ130">
            <v>0</v>
          </cell>
        </row>
        <row r="131">
          <cell r="CI131">
            <v>0</v>
          </cell>
          <cell r="CJ131">
            <v>0</v>
          </cell>
        </row>
        <row r="132">
          <cell r="CI132">
            <v>0</v>
          </cell>
          <cell r="CJ132">
            <v>0</v>
          </cell>
        </row>
        <row r="133">
          <cell r="CI133">
            <v>0</v>
          </cell>
          <cell r="CJ133">
            <v>0</v>
          </cell>
        </row>
        <row r="134">
          <cell r="CI134">
            <v>0</v>
          </cell>
          <cell r="CJ134">
            <v>0</v>
          </cell>
        </row>
        <row r="135">
          <cell r="CI135">
            <v>0</v>
          </cell>
          <cell r="CJ135">
            <v>0</v>
          </cell>
        </row>
        <row r="136">
          <cell r="CI136">
            <v>0</v>
          </cell>
          <cell r="CJ136">
            <v>0</v>
          </cell>
        </row>
        <row r="137">
          <cell r="CI137">
            <v>0</v>
          </cell>
          <cell r="CJ137">
            <v>0</v>
          </cell>
        </row>
        <row r="138">
          <cell r="CI138">
            <v>0</v>
          </cell>
          <cell r="CJ138">
            <v>0</v>
          </cell>
        </row>
        <row r="139">
          <cell r="CI139">
            <v>0</v>
          </cell>
          <cell r="CJ139">
            <v>0</v>
          </cell>
        </row>
        <row r="140">
          <cell r="CI140">
            <v>0</v>
          </cell>
          <cell r="CJ140">
            <v>0</v>
          </cell>
        </row>
        <row r="141">
          <cell r="CI141">
            <v>0</v>
          </cell>
          <cell r="CJ141">
            <v>0</v>
          </cell>
        </row>
        <row r="142">
          <cell r="CI142">
            <v>0</v>
          </cell>
          <cell r="CJ142">
            <v>0</v>
          </cell>
        </row>
        <row r="143">
          <cell r="CI143">
            <v>0</v>
          </cell>
          <cell r="CJ143">
            <v>0</v>
          </cell>
        </row>
        <row r="144">
          <cell r="CI144">
            <v>0</v>
          </cell>
          <cell r="CJ144">
            <v>0</v>
          </cell>
        </row>
        <row r="145">
          <cell r="CI145">
            <v>0</v>
          </cell>
          <cell r="CJ145">
            <v>0</v>
          </cell>
        </row>
        <row r="146">
          <cell r="CI146">
            <v>0</v>
          </cell>
          <cell r="CJ146">
            <v>0</v>
          </cell>
        </row>
        <row r="147">
          <cell r="CI147">
            <v>0</v>
          </cell>
          <cell r="CJ147">
            <v>0</v>
          </cell>
        </row>
        <row r="148">
          <cell r="CI148">
            <v>0</v>
          </cell>
          <cell r="CJ148">
            <v>0</v>
          </cell>
        </row>
        <row r="149">
          <cell r="CI149">
            <v>0</v>
          </cell>
          <cell r="CJ149">
            <v>0</v>
          </cell>
        </row>
        <row r="150">
          <cell r="CI150">
            <v>0</v>
          </cell>
          <cell r="CJ150">
            <v>0</v>
          </cell>
        </row>
        <row r="151">
          <cell r="CI151">
            <v>0</v>
          </cell>
          <cell r="CJ151">
            <v>0</v>
          </cell>
        </row>
        <row r="152">
          <cell r="CI152">
            <v>0</v>
          </cell>
          <cell r="CJ152">
            <v>0</v>
          </cell>
        </row>
        <row r="153">
          <cell r="CI153">
            <v>0</v>
          </cell>
          <cell r="CJ153">
            <v>0</v>
          </cell>
        </row>
        <row r="154">
          <cell r="CI154">
            <v>0</v>
          </cell>
          <cell r="CJ154">
            <v>0</v>
          </cell>
        </row>
        <row r="155">
          <cell r="CI155">
            <v>0</v>
          </cell>
          <cell r="CJ155">
            <v>0</v>
          </cell>
        </row>
        <row r="156">
          <cell r="CI156">
            <v>0</v>
          </cell>
          <cell r="CJ156">
            <v>0</v>
          </cell>
        </row>
        <row r="157">
          <cell r="CI157">
            <v>0</v>
          </cell>
          <cell r="CJ157">
            <v>0</v>
          </cell>
        </row>
        <row r="158">
          <cell r="CI158">
            <v>0</v>
          </cell>
          <cell r="CJ158">
            <v>0</v>
          </cell>
        </row>
        <row r="159">
          <cell r="CI159">
            <v>0</v>
          </cell>
          <cell r="CJ159">
            <v>0</v>
          </cell>
        </row>
        <row r="160">
          <cell r="CI160">
            <v>0</v>
          </cell>
          <cell r="CJ160">
            <v>0</v>
          </cell>
        </row>
        <row r="161">
          <cell r="CI161">
            <v>0</v>
          </cell>
          <cell r="CJ161">
            <v>0</v>
          </cell>
        </row>
        <row r="162">
          <cell r="CI162">
            <v>0</v>
          </cell>
          <cell r="CJ162">
            <v>0</v>
          </cell>
        </row>
        <row r="163">
          <cell r="CI163">
            <v>0</v>
          </cell>
          <cell r="CJ163">
            <v>0</v>
          </cell>
        </row>
        <row r="164">
          <cell r="CI164">
            <v>0</v>
          </cell>
          <cell r="CJ164">
            <v>0</v>
          </cell>
        </row>
        <row r="165">
          <cell r="CI165">
            <v>0</v>
          </cell>
          <cell r="CJ165">
            <v>0</v>
          </cell>
        </row>
        <row r="166">
          <cell r="CI166">
            <v>0</v>
          </cell>
          <cell r="CJ166">
            <v>0</v>
          </cell>
        </row>
        <row r="167">
          <cell r="CI167">
            <v>0</v>
          </cell>
          <cell r="CJ167">
            <v>0</v>
          </cell>
        </row>
        <row r="168">
          <cell r="CI168">
            <v>0</v>
          </cell>
          <cell r="CJ168">
            <v>0</v>
          </cell>
        </row>
        <row r="169">
          <cell r="CI169">
            <v>0</v>
          </cell>
          <cell r="CJ169">
            <v>0</v>
          </cell>
        </row>
        <row r="170">
          <cell r="CI170">
            <v>0</v>
          </cell>
          <cell r="CJ170">
            <v>0</v>
          </cell>
        </row>
        <row r="171">
          <cell r="CI171">
            <v>0</v>
          </cell>
          <cell r="CJ171">
            <v>0</v>
          </cell>
        </row>
        <row r="172">
          <cell r="CI172">
            <v>0</v>
          </cell>
          <cell r="CJ172">
            <v>0</v>
          </cell>
        </row>
        <row r="173">
          <cell r="CI173">
            <v>0</v>
          </cell>
          <cell r="CJ173">
            <v>0</v>
          </cell>
        </row>
        <row r="174">
          <cell r="CI174">
            <v>0</v>
          </cell>
          <cell r="CJ174">
            <v>0</v>
          </cell>
        </row>
        <row r="175">
          <cell r="CI175">
            <v>0</v>
          </cell>
          <cell r="CJ175">
            <v>0</v>
          </cell>
        </row>
        <row r="176">
          <cell r="CI176">
            <v>0</v>
          </cell>
          <cell r="CJ176">
            <v>0</v>
          </cell>
        </row>
        <row r="177">
          <cell r="CI177">
            <v>0</v>
          </cell>
          <cell r="CJ177">
            <v>0</v>
          </cell>
        </row>
        <row r="178">
          <cell r="CI178">
            <v>0</v>
          </cell>
          <cell r="CJ178">
            <v>0</v>
          </cell>
        </row>
        <row r="179">
          <cell r="CI179">
            <v>0</v>
          </cell>
          <cell r="CJ179">
            <v>0</v>
          </cell>
        </row>
        <row r="180">
          <cell r="CI180">
            <v>0</v>
          </cell>
          <cell r="CJ180">
            <v>0</v>
          </cell>
        </row>
        <row r="181">
          <cell r="CI181">
            <v>0</v>
          </cell>
          <cell r="CJ181">
            <v>0</v>
          </cell>
        </row>
        <row r="182">
          <cell r="CI182">
            <v>0</v>
          </cell>
          <cell r="CJ182">
            <v>0</v>
          </cell>
        </row>
        <row r="183">
          <cell r="CI183">
            <v>0</v>
          </cell>
          <cell r="CJ183">
            <v>0</v>
          </cell>
        </row>
        <row r="184">
          <cell r="CI184">
            <v>0</v>
          </cell>
          <cell r="CJ184">
            <v>0</v>
          </cell>
        </row>
        <row r="185">
          <cell r="CI185">
            <v>0</v>
          </cell>
          <cell r="CJ185">
            <v>0</v>
          </cell>
        </row>
        <row r="186">
          <cell r="CI186">
            <v>0</v>
          </cell>
          <cell r="CJ186">
            <v>0</v>
          </cell>
        </row>
        <row r="187">
          <cell r="CI187">
            <v>0</v>
          </cell>
          <cell r="CJ187">
            <v>0</v>
          </cell>
        </row>
        <row r="188">
          <cell r="CI188">
            <v>0</v>
          </cell>
          <cell r="CJ188">
            <v>0</v>
          </cell>
        </row>
        <row r="189">
          <cell r="CI189">
            <v>0</v>
          </cell>
          <cell r="CJ189">
            <v>0</v>
          </cell>
        </row>
        <row r="190">
          <cell r="CI190">
            <v>0</v>
          </cell>
          <cell r="CJ190">
            <v>0</v>
          </cell>
        </row>
        <row r="191">
          <cell r="CI191">
            <v>0</v>
          </cell>
          <cell r="CJ191">
            <v>0</v>
          </cell>
        </row>
        <row r="192">
          <cell r="CI192">
            <v>0</v>
          </cell>
          <cell r="CJ192">
            <v>0</v>
          </cell>
        </row>
        <row r="193">
          <cell r="CI193">
            <v>0</v>
          </cell>
          <cell r="CJ193">
            <v>0</v>
          </cell>
        </row>
        <row r="194">
          <cell r="CI194">
            <v>0</v>
          </cell>
          <cell r="CJ194">
            <v>0</v>
          </cell>
        </row>
        <row r="195">
          <cell r="CI195">
            <v>0</v>
          </cell>
          <cell r="CJ195">
            <v>0</v>
          </cell>
        </row>
        <row r="196">
          <cell r="CI196">
            <v>0</v>
          </cell>
          <cell r="CJ196">
            <v>0</v>
          </cell>
        </row>
        <row r="197">
          <cell r="CI197">
            <v>0</v>
          </cell>
          <cell r="CJ197">
            <v>0</v>
          </cell>
        </row>
        <row r="198">
          <cell r="CI198">
            <v>0</v>
          </cell>
          <cell r="CJ198">
            <v>0</v>
          </cell>
        </row>
        <row r="199">
          <cell r="CI199">
            <v>0</v>
          </cell>
          <cell r="CJ199">
            <v>0</v>
          </cell>
        </row>
        <row r="200">
          <cell r="CI200">
            <v>0</v>
          </cell>
          <cell r="CJ200">
            <v>0</v>
          </cell>
        </row>
        <row r="201">
          <cell r="CI201">
            <v>0</v>
          </cell>
          <cell r="CJ201">
            <v>0</v>
          </cell>
        </row>
        <row r="202">
          <cell r="CI202">
            <v>0</v>
          </cell>
          <cell r="CJ202">
            <v>0</v>
          </cell>
        </row>
        <row r="203">
          <cell r="CI203">
            <v>0</v>
          </cell>
          <cell r="CJ203">
            <v>0</v>
          </cell>
        </row>
        <row r="204">
          <cell r="CI204">
            <v>0</v>
          </cell>
          <cell r="CJ204">
            <v>0</v>
          </cell>
        </row>
        <row r="205">
          <cell r="CI205">
            <v>0</v>
          </cell>
          <cell r="CJ205">
            <v>0</v>
          </cell>
        </row>
        <row r="206">
          <cell r="CI206">
            <v>0</v>
          </cell>
          <cell r="CJ206">
            <v>0</v>
          </cell>
        </row>
        <row r="207">
          <cell r="CI207">
            <v>0</v>
          </cell>
          <cell r="CJ207">
            <v>0</v>
          </cell>
        </row>
        <row r="208">
          <cell r="CI208">
            <v>0</v>
          </cell>
          <cell r="CJ208">
            <v>0</v>
          </cell>
        </row>
        <row r="209">
          <cell r="CI209">
            <v>0</v>
          </cell>
          <cell r="CJ209">
            <v>0</v>
          </cell>
        </row>
        <row r="210">
          <cell r="CI210">
            <v>0</v>
          </cell>
          <cell r="CJ210">
            <v>0</v>
          </cell>
        </row>
        <row r="211">
          <cell r="CI211">
            <v>0</v>
          </cell>
          <cell r="CJ211">
            <v>0</v>
          </cell>
        </row>
        <row r="212">
          <cell r="CI212">
            <v>0</v>
          </cell>
          <cell r="CJ212">
            <v>0</v>
          </cell>
        </row>
        <row r="213">
          <cell r="CI213">
            <v>0</v>
          </cell>
          <cell r="CJ213">
            <v>0</v>
          </cell>
        </row>
        <row r="214">
          <cell r="CI214">
            <v>0</v>
          </cell>
          <cell r="CJ214">
            <v>0</v>
          </cell>
        </row>
        <row r="215">
          <cell r="CI215">
            <v>0</v>
          </cell>
          <cell r="CJ215">
            <v>0</v>
          </cell>
        </row>
        <row r="216">
          <cell r="CI216">
            <v>0</v>
          </cell>
          <cell r="CJ216">
            <v>0</v>
          </cell>
        </row>
        <row r="217">
          <cell r="CI217">
            <v>0</v>
          </cell>
          <cell r="CJ217">
            <v>0</v>
          </cell>
        </row>
        <row r="218">
          <cell r="CI218">
            <v>0</v>
          </cell>
          <cell r="CJ218">
            <v>0</v>
          </cell>
        </row>
        <row r="219">
          <cell r="CI219">
            <v>0</v>
          </cell>
          <cell r="CJ219">
            <v>0</v>
          </cell>
        </row>
        <row r="220">
          <cell r="CI220">
            <v>0</v>
          </cell>
          <cell r="CJ220">
            <v>0</v>
          </cell>
        </row>
        <row r="221">
          <cell r="CI221">
            <v>0</v>
          </cell>
          <cell r="CJ221">
            <v>0</v>
          </cell>
        </row>
        <row r="222">
          <cell r="CI222">
            <v>0</v>
          </cell>
          <cell r="CJ222">
            <v>0</v>
          </cell>
        </row>
        <row r="223">
          <cell r="CI223">
            <v>0</v>
          </cell>
          <cell r="CJ223">
            <v>0</v>
          </cell>
        </row>
        <row r="224">
          <cell r="CI224">
            <v>0</v>
          </cell>
          <cell r="CJ224">
            <v>0</v>
          </cell>
        </row>
        <row r="225">
          <cell r="CI225">
            <v>0</v>
          </cell>
          <cell r="CJ225">
            <v>0</v>
          </cell>
        </row>
        <row r="226">
          <cell r="CI226">
            <v>0</v>
          </cell>
          <cell r="CJ226">
            <v>0</v>
          </cell>
        </row>
        <row r="227">
          <cell r="CI227">
            <v>0</v>
          </cell>
          <cell r="CJ227">
            <v>0</v>
          </cell>
        </row>
        <row r="228">
          <cell r="CI228">
            <v>0</v>
          </cell>
          <cell r="CJ228">
            <v>0</v>
          </cell>
        </row>
        <row r="229">
          <cell r="CI229">
            <v>0</v>
          </cell>
          <cell r="CJ229">
            <v>0</v>
          </cell>
        </row>
        <row r="230">
          <cell r="CI230">
            <v>0</v>
          </cell>
          <cell r="CJ230">
            <v>0</v>
          </cell>
        </row>
        <row r="231">
          <cell r="CI231">
            <v>0</v>
          </cell>
          <cell r="CJ231">
            <v>0</v>
          </cell>
        </row>
        <row r="232">
          <cell r="CI232">
            <v>0</v>
          </cell>
          <cell r="CJ232">
            <v>0</v>
          </cell>
        </row>
        <row r="233">
          <cell r="CI233">
            <v>0</v>
          </cell>
          <cell r="CJ233">
            <v>0</v>
          </cell>
        </row>
        <row r="234">
          <cell r="CI234">
            <v>0</v>
          </cell>
          <cell r="CJ234">
            <v>0</v>
          </cell>
        </row>
        <row r="235">
          <cell r="CI235">
            <v>0</v>
          </cell>
          <cell r="CJ235">
            <v>0</v>
          </cell>
        </row>
        <row r="236">
          <cell r="CI236">
            <v>0</v>
          </cell>
          <cell r="CJ236">
            <v>0</v>
          </cell>
        </row>
        <row r="237">
          <cell r="CI237">
            <v>0</v>
          </cell>
          <cell r="CJ237">
            <v>0</v>
          </cell>
        </row>
        <row r="238">
          <cell r="CI238">
            <v>0</v>
          </cell>
          <cell r="CJ238">
            <v>0</v>
          </cell>
        </row>
        <row r="239">
          <cell r="CI239">
            <v>0</v>
          </cell>
          <cell r="CJ239">
            <v>0</v>
          </cell>
        </row>
        <row r="240">
          <cell r="CI240">
            <v>0</v>
          </cell>
          <cell r="CJ240">
            <v>0</v>
          </cell>
        </row>
        <row r="241">
          <cell r="CI241">
            <v>0</v>
          </cell>
          <cell r="CJ241">
            <v>0</v>
          </cell>
        </row>
        <row r="242">
          <cell r="CI242">
            <v>0</v>
          </cell>
          <cell r="CJ242">
            <v>0</v>
          </cell>
        </row>
        <row r="243">
          <cell r="CI243">
            <v>0</v>
          </cell>
          <cell r="CJ243">
            <v>0</v>
          </cell>
        </row>
        <row r="244">
          <cell r="CI244">
            <v>0</v>
          </cell>
          <cell r="CJ244">
            <v>0</v>
          </cell>
        </row>
        <row r="245">
          <cell r="CI245">
            <v>0</v>
          </cell>
          <cell r="CJ245">
            <v>0</v>
          </cell>
        </row>
        <row r="246">
          <cell r="CI246">
            <v>0</v>
          </cell>
          <cell r="CJ246">
            <v>0</v>
          </cell>
        </row>
        <row r="247">
          <cell r="CI247">
            <v>0</v>
          </cell>
          <cell r="CJ247">
            <v>0</v>
          </cell>
        </row>
        <row r="248">
          <cell r="CI248">
            <v>0</v>
          </cell>
          <cell r="CJ248">
            <v>0</v>
          </cell>
        </row>
        <row r="249">
          <cell r="CI249">
            <v>0</v>
          </cell>
          <cell r="CJ249">
            <v>0</v>
          </cell>
        </row>
        <row r="250">
          <cell r="CI250">
            <v>0</v>
          </cell>
          <cell r="CJ250">
            <v>0</v>
          </cell>
        </row>
        <row r="251">
          <cell r="CI251">
            <v>0</v>
          </cell>
          <cell r="CJ251">
            <v>0</v>
          </cell>
        </row>
        <row r="252">
          <cell r="CI252">
            <v>0</v>
          </cell>
          <cell r="CJ252">
            <v>0</v>
          </cell>
        </row>
        <row r="253">
          <cell r="CI253">
            <v>0</v>
          </cell>
          <cell r="CJ253">
            <v>0</v>
          </cell>
        </row>
        <row r="254">
          <cell r="CI254">
            <v>0</v>
          </cell>
          <cell r="CJ254">
            <v>0</v>
          </cell>
        </row>
        <row r="255">
          <cell r="CI255">
            <v>0</v>
          </cell>
          <cell r="CJ255">
            <v>0</v>
          </cell>
        </row>
        <row r="256">
          <cell r="CI256">
            <v>0</v>
          </cell>
          <cell r="CJ256">
            <v>0</v>
          </cell>
        </row>
        <row r="257">
          <cell r="CI257">
            <v>0</v>
          </cell>
          <cell r="CJ257">
            <v>0</v>
          </cell>
        </row>
        <row r="258">
          <cell r="CI258">
            <v>0</v>
          </cell>
          <cell r="CJ258">
            <v>0</v>
          </cell>
        </row>
        <row r="259">
          <cell r="CI259">
            <v>0</v>
          </cell>
          <cell r="CJ259">
            <v>0</v>
          </cell>
        </row>
        <row r="260">
          <cell r="CI260">
            <v>0</v>
          </cell>
          <cell r="CJ260">
            <v>0</v>
          </cell>
        </row>
        <row r="261">
          <cell r="CI261">
            <v>0</v>
          </cell>
          <cell r="CJ261">
            <v>0</v>
          </cell>
        </row>
        <row r="262">
          <cell r="CI262">
            <v>0</v>
          </cell>
          <cell r="CJ262">
            <v>0</v>
          </cell>
        </row>
        <row r="263">
          <cell r="CI263">
            <v>0</v>
          </cell>
          <cell r="CJ263">
            <v>0</v>
          </cell>
        </row>
        <row r="264">
          <cell r="CI264">
            <v>0</v>
          </cell>
          <cell r="CJ264">
            <v>0</v>
          </cell>
        </row>
        <row r="265">
          <cell r="CI265">
            <v>0</v>
          </cell>
          <cell r="CJ265">
            <v>0</v>
          </cell>
        </row>
        <row r="266">
          <cell r="CI266">
            <v>0</v>
          </cell>
          <cell r="CJ266">
            <v>0</v>
          </cell>
        </row>
        <row r="267">
          <cell r="CI267">
            <v>0</v>
          </cell>
          <cell r="CJ267">
            <v>0</v>
          </cell>
        </row>
        <row r="268">
          <cell r="CI268">
            <v>0</v>
          </cell>
          <cell r="CJ268">
            <v>0</v>
          </cell>
        </row>
        <row r="269">
          <cell r="CI269">
            <v>0</v>
          </cell>
          <cell r="CJ269">
            <v>0</v>
          </cell>
        </row>
        <row r="270">
          <cell r="CI270">
            <v>0</v>
          </cell>
          <cell r="CJ270">
            <v>0</v>
          </cell>
        </row>
        <row r="271">
          <cell r="CI271">
            <v>0</v>
          </cell>
          <cell r="CJ271">
            <v>0</v>
          </cell>
        </row>
        <row r="272">
          <cell r="CI272">
            <v>0</v>
          </cell>
          <cell r="CJ272">
            <v>0</v>
          </cell>
        </row>
        <row r="273">
          <cell r="CI273">
            <v>0</v>
          </cell>
          <cell r="CJ273">
            <v>0</v>
          </cell>
        </row>
        <row r="274">
          <cell r="CI274">
            <v>0</v>
          </cell>
          <cell r="CJ274">
            <v>0</v>
          </cell>
        </row>
        <row r="275">
          <cell r="CI275">
            <v>0</v>
          </cell>
          <cell r="CJ275">
            <v>0</v>
          </cell>
        </row>
        <row r="276">
          <cell r="CI276">
            <v>0</v>
          </cell>
          <cell r="CJ276">
            <v>0</v>
          </cell>
        </row>
        <row r="277">
          <cell r="CI277">
            <v>0</v>
          </cell>
          <cell r="CJ277">
            <v>0</v>
          </cell>
        </row>
        <row r="278">
          <cell r="CI278">
            <v>0</v>
          </cell>
          <cell r="CJ278">
            <v>0</v>
          </cell>
        </row>
        <row r="279">
          <cell r="CI279">
            <v>0</v>
          </cell>
          <cell r="CJ279">
            <v>0</v>
          </cell>
        </row>
        <row r="280">
          <cell r="CI280">
            <v>0</v>
          </cell>
          <cell r="CJ280">
            <v>0</v>
          </cell>
        </row>
        <row r="281">
          <cell r="CI281">
            <v>0</v>
          </cell>
          <cell r="CJ281">
            <v>0</v>
          </cell>
        </row>
        <row r="282">
          <cell r="CI282">
            <v>0</v>
          </cell>
          <cell r="CJ282">
            <v>0</v>
          </cell>
        </row>
        <row r="283">
          <cell r="CI283">
            <v>0</v>
          </cell>
          <cell r="CJ283">
            <v>0</v>
          </cell>
        </row>
        <row r="284">
          <cell r="CI284">
            <v>0</v>
          </cell>
          <cell r="CJ284">
            <v>0</v>
          </cell>
        </row>
        <row r="285">
          <cell r="CI285">
            <v>0</v>
          </cell>
          <cell r="CJ285">
            <v>0</v>
          </cell>
        </row>
        <row r="286">
          <cell r="CI286">
            <v>0</v>
          </cell>
          <cell r="CJ286">
            <v>0</v>
          </cell>
        </row>
        <row r="287">
          <cell r="CI287">
            <v>0</v>
          </cell>
          <cell r="CJ287">
            <v>0</v>
          </cell>
        </row>
        <row r="288">
          <cell r="CI288">
            <v>0</v>
          </cell>
          <cell r="CJ288">
            <v>0</v>
          </cell>
        </row>
        <row r="289">
          <cell r="CI289">
            <v>0</v>
          </cell>
          <cell r="CJ289">
            <v>0</v>
          </cell>
        </row>
        <row r="290">
          <cell r="CI290">
            <v>0</v>
          </cell>
          <cell r="CJ290">
            <v>0</v>
          </cell>
        </row>
        <row r="291">
          <cell r="CI291">
            <v>0</v>
          </cell>
          <cell r="CJ291">
            <v>0</v>
          </cell>
        </row>
        <row r="292">
          <cell r="CI292">
            <v>0</v>
          </cell>
          <cell r="CJ292">
            <v>0</v>
          </cell>
        </row>
        <row r="293">
          <cell r="CI293">
            <v>0</v>
          </cell>
          <cell r="CJ293">
            <v>0</v>
          </cell>
        </row>
        <row r="294">
          <cell r="CI294">
            <v>0</v>
          </cell>
          <cell r="CJ294">
            <v>0</v>
          </cell>
        </row>
        <row r="295">
          <cell r="CI295">
            <v>0</v>
          </cell>
          <cell r="CJ295">
            <v>0</v>
          </cell>
        </row>
        <row r="296">
          <cell r="CI296">
            <v>0</v>
          </cell>
          <cell r="CJ296">
            <v>0</v>
          </cell>
        </row>
        <row r="297">
          <cell r="CI297">
            <v>0</v>
          </cell>
          <cell r="CJ297">
            <v>0</v>
          </cell>
        </row>
        <row r="298">
          <cell r="CI298">
            <v>0</v>
          </cell>
          <cell r="CJ298">
            <v>0</v>
          </cell>
        </row>
        <row r="299">
          <cell r="CI299">
            <v>0</v>
          </cell>
          <cell r="CJ299">
            <v>0</v>
          </cell>
        </row>
        <row r="300">
          <cell r="CI300">
            <v>0</v>
          </cell>
          <cell r="CJ300">
            <v>0</v>
          </cell>
        </row>
        <row r="301">
          <cell r="CI301">
            <v>0</v>
          </cell>
          <cell r="CJ301">
            <v>0</v>
          </cell>
        </row>
        <row r="302">
          <cell r="CI302">
            <v>0</v>
          </cell>
          <cell r="CJ302">
            <v>0</v>
          </cell>
        </row>
        <row r="303">
          <cell r="CI303">
            <v>0</v>
          </cell>
          <cell r="CJ303">
            <v>0</v>
          </cell>
        </row>
        <row r="304">
          <cell r="CI304">
            <v>0</v>
          </cell>
          <cell r="CJ304">
            <v>0</v>
          </cell>
        </row>
        <row r="305">
          <cell r="CI305">
            <v>0</v>
          </cell>
          <cell r="CJ305">
            <v>0</v>
          </cell>
        </row>
        <row r="306">
          <cell r="CI306">
            <v>0</v>
          </cell>
          <cell r="CJ306">
            <v>0</v>
          </cell>
        </row>
        <row r="307">
          <cell r="CI307">
            <v>0</v>
          </cell>
          <cell r="CJ307">
            <v>0</v>
          </cell>
        </row>
        <row r="308">
          <cell r="CI308">
            <v>0</v>
          </cell>
          <cell r="CJ308">
            <v>0</v>
          </cell>
        </row>
        <row r="309">
          <cell r="CI309">
            <v>0</v>
          </cell>
          <cell r="CJ309">
            <v>0</v>
          </cell>
        </row>
        <row r="310">
          <cell r="CI310">
            <v>0</v>
          </cell>
          <cell r="CJ310">
            <v>0</v>
          </cell>
        </row>
        <row r="311">
          <cell r="CI311">
            <v>0</v>
          </cell>
          <cell r="CJ311">
            <v>0</v>
          </cell>
        </row>
        <row r="312">
          <cell r="CI312">
            <v>0</v>
          </cell>
          <cell r="CJ312">
            <v>0</v>
          </cell>
        </row>
        <row r="313">
          <cell r="CI313">
            <v>0</v>
          </cell>
          <cell r="CJ313">
            <v>0</v>
          </cell>
        </row>
        <row r="314">
          <cell r="CI314">
            <v>0</v>
          </cell>
          <cell r="CJ314">
            <v>0</v>
          </cell>
        </row>
        <row r="315">
          <cell r="CI315">
            <v>0</v>
          </cell>
          <cell r="CJ315">
            <v>0</v>
          </cell>
        </row>
        <row r="316">
          <cell r="CI316">
            <v>0</v>
          </cell>
          <cell r="CJ316">
            <v>0</v>
          </cell>
        </row>
        <row r="317">
          <cell r="CI317">
            <v>0</v>
          </cell>
          <cell r="CJ317">
            <v>0</v>
          </cell>
        </row>
        <row r="318">
          <cell r="CI318">
            <v>0</v>
          </cell>
          <cell r="CJ318">
            <v>0</v>
          </cell>
        </row>
        <row r="319">
          <cell r="CI319">
            <v>0</v>
          </cell>
          <cell r="CJ319">
            <v>0</v>
          </cell>
        </row>
        <row r="320">
          <cell r="CI320">
            <v>0</v>
          </cell>
          <cell r="CJ320">
            <v>0</v>
          </cell>
        </row>
        <row r="321">
          <cell r="CI321">
            <v>0</v>
          </cell>
          <cell r="CJ321">
            <v>0</v>
          </cell>
        </row>
        <row r="322">
          <cell r="CI322">
            <v>0</v>
          </cell>
          <cell r="CJ322">
            <v>0</v>
          </cell>
        </row>
        <row r="323">
          <cell r="CI323">
            <v>0</v>
          </cell>
          <cell r="CJ323">
            <v>0</v>
          </cell>
        </row>
        <row r="324">
          <cell r="CI324">
            <v>0</v>
          </cell>
          <cell r="CJ324">
            <v>0</v>
          </cell>
        </row>
        <row r="325">
          <cell r="CI325">
            <v>0</v>
          </cell>
          <cell r="CJ325">
            <v>0</v>
          </cell>
        </row>
        <row r="326">
          <cell r="CI326">
            <v>0</v>
          </cell>
          <cell r="CJ326">
            <v>0</v>
          </cell>
        </row>
        <row r="327">
          <cell r="CI327">
            <v>0</v>
          </cell>
          <cell r="CJ327">
            <v>0</v>
          </cell>
        </row>
        <row r="328">
          <cell r="CI328">
            <v>0</v>
          </cell>
          <cell r="CJ328">
            <v>0</v>
          </cell>
        </row>
        <row r="329">
          <cell r="CI329">
            <v>0</v>
          </cell>
          <cell r="CJ329">
            <v>0</v>
          </cell>
        </row>
        <row r="330">
          <cell r="CI330">
            <v>0</v>
          </cell>
          <cell r="CJ330">
            <v>0</v>
          </cell>
        </row>
        <row r="331">
          <cell r="CI331">
            <v>0</v>
          </cell>
          <cell r="CJ331">
            <v>0</v>
          </cell>
        </row>
        <row r="332">
          <cell r="CI332">
            <v>0</v>
          </cell>
          <cell r="CJ332">
            <v>0</v>
          </cell>
        </row>
        <row r="333">
          <cell r="CI333">
            <v>0</v>
          </cell>
          <cell r="CJ333">
            <v>0</v>
          </cell>
        </row>
        <row r="334">
          <cell r="CI334">
            <v>0</v>
          </cell>
          <cell r="CJ334">
            <v>0</v>
          </cell>
        </row>
        <row r="335">
          <cell r="CI335">
            <v>0</v>
          </cell>
          <cell r="CJ335">
            <v>0</v>
          </cell>
        </row>
        <row r="336">
          <cell r="CI336">
            <v>0</v>
          </cell>
          <cell r="CJ336">
            <v>0</v>
          </cell>
        </row>
        <row r="337">
          <cell r="CI337">
            <v>0</v>
          </cell>
          <cell r="CJ337">
            <v>0</v>
          </cell>
        </row>
        <row r="338">
          <cell r="CI338">
            <v>0</v>
          </cell>
          <cell r="CJ338">
            <v>0</v>
          </cell>
        </row>
        <row r="339">
          <cell r="CI339">
            <v>0</v>
          </cell>
          <cell r="CJ339">
            <v>0</v>
          </cell>
        </row>
        <row r="340">
          <cell r="CI340">
            <v>0</v>
          </cell>
          <cell r="CJ340">
            <v>0</v>
          </cell>
        </row>
        <row r="341">
          <cell r="CI341">
            <v>0</v>
          </cell>
          <cell r="CJ341">
            <v>0</v>
          </cell>
        </row>
        <row r="342">
          <cell r="CI342">
            <v>0</v>
          </cell>
          <cell r="CJ342">
            <v>0</v>
          </cell>
        </row>
        <row r="343">
          <cell r="CI343">
            <v>0</v>
          </cell>
          <cell r="CJ343">
            <v>0</v>
          </cell>
        </row>
        <row r="344">
          <cell r="CI344">
            <v>0</v>
          </cell>
          <cell r="CJ344">
            <v>0</v>
          </cell>
        </row>
        <row r="345">
          <cell r="CI345">
            <v>0</v>
          </cell>
          <cell r="CJ345">
            <v>0</v>
          </cell>
        </row>
        <row r="346">
          <cell r="CI346">
            <v>0</v>
          </cell>
          <cell r="CJ346">
            <v>0</v>
          </cell>
        </row>
        <row r="347">
          <cell r="CI347">
            <v>0</v>
          </cell>
          <cell r="CJ347">
            <v>0</v>
          </cell>
        </row>
        <row r="348">
          <cell r="CI348">
            <v>0</v>
          </cell>
          <cell r="CJ348">
            <v>0</v>
          </cell>
        </row>
        <row r="349">
          <cell r="CI349">
            <v>0</v>
          </cell>
          <cell r="CJ349">
            <v>0</v>
          </cell>
        </row>
        <row r="350">
          <cell r="CI350">
            <v>0</v>
          </cell>
          <cell r="CJ350">
            <v>0</v>
          </cell>
        </row>
        <row r="351">
          <cell r="CI351">
            <v>0</v>
          </cell>
          <cell r="CJ351">
            <v>0</v>
          </cell>
        </row>
        <row r="352">
          <cell r="CI352">
            <v>0</v>
          </cell>
          <cell r="CJ352">
            <v>0</v>
          </cell>
        </row>
        <row r="353">
          <cell r="CI353">
            <v>0</v>
          </cell>
          <cell r="CJ353">
            <v>0</v>
          </cell>
        </row>
        <row r="354">
          <cell r="CI354">
            <v>0</v>
          </cell>
          <cell r="CJ354">
            <v>0</v>
          </cell>
        </row>
        <row r="355">
          <cell r="CI355">
            <v>0</v>
          </cell>
          <cell r="CJ355">
            <v>0</v>
          </cell>
        </row>
        <row r="356">
          <cell r="CI356">
            <v>0</v>
          </cell>
          <cell r="CJ356">
            <v>0</v>
          </cell>
        </row>
        <row r="357">
          <cell r="CI357">
            <v>0</v>
          </cell>
          <cell r="CJ357">
            <v>0</v>
          </cell>
        </row>
        <row r="358">
          <cell r="CI358">
            <v>0</v>
          </cell>
          <cell r="CJ358">
            <v>0</v>
          </cell>
        </row>
        <row r="359">
          <cell r="CI359">
            <v>0</v>
          </cell>
          <cell r="CJ359">
            <v>0</v>
          </cell>
        </row>
        <row r="360">
          <cell r="CI360">
            <v>0</v>
          </cell>
          <cell r="CJ360">
            <v>0</v>
          </cell>
        </row>
        <row r="361">
          <cell r="CI361">
            <v>0</v>
          </cell>
          <cell r="CJ361">
            <v>0</v>
          </cell>
        </row>
        <row r="362">
          <cell r="CI362">
            <v>0</v>
          </cell>
          <cell r="CJ362">
            <v>0</v>
          </cell>
        </row>
        <row r="363">
          <cell r="CI363">
            <v>0</v>
          </cell>
          <cell r="CJ363">
            <v>0</v>
          </cell>
        </row>
        <row r="364">
          <cell r="CI364">
            <v>0</v>
          </cell>
          <cell r="CJ364">
            <v>0</v>
          </cell>
        </row>
        <row r="365">
          <cell r="CI365">
            <v>0</v>
          </cell>
          <cell r="CJ365">
            <v>0</v>
          </cell>
        </row>
        <row r="366">
          <cell r="CI366">
            <v>0</v>
          </cell>
          <cell r="CJ366">
            <v>0</v>
          </cell>
        </row>
        <row r="367">
          <cell r="CI367">
            <v>0</v>
          </cell>
          <cell r="CJ367">
            <v>0</v>
          </cell>
        </row>
        <row r="368">
          <cell r="CI368">
            <v>0</v>
          </cell>
          <cell r="CJ368">
            <v>0</v>
          </cell>
        </row>
        <row r="369">
          <cell r="CI369">
            <v>0</v>
          </cell>
          <cell r="CJ369">
            <v>0</v>
          </cell>
        </row>
        <row r="370">
          <cell r="CI370">
            <v>0</v>
          </cell>
          <cell r="CJ370">
            <v>0</v>
          </cell>
        </row>
        <row r="371">
          <cell r="CI371">
            <v>0</v>
          </cell>
          <cell r="CJ371">
            <v>0</v>
          </cell>
        </row>
        <row r="372">
          <cell r="CI372">
            <v>0</v>
          </cell>
          <cell r="CJ372">
            <v>0</v>
          </cell>
        </row>
        <row r="373">
          <cell r="CI373">
            <v>0</v>
          </cell>
          <cell r="CJ373">
            <v>0</v>
          </cell>
        </row>
        <row r="374">
          <cell r="CI374">
            <v>0</v>
          </cell>
          <cell r="CJ374">
            <v>0</v>
          </cell>
        </row>
        <row r="375">
          <cell r="CI375">
            <v>0</v>
          </cell>
          <cell r="CJ375">
            <v>0</v>
          </cell>
        </row>
        <row r="376">
          <cell r="CI376">
            <v>0</v>
          </cell>
          <cell r="CJ376">
            <v>0</v>
          </cell>
        </row>
        <row r="377">
          <cell r="CI377">
            <v>0</v>
          </cell>
          <cell r="CJ377">
            <v>0</v>
          </cell>
        </row>
        <row r="378">
          <cell r="CI378">
            <v>0</v>
          </cell>
          <cell r="CJ378">
            <v>0</v>
          </cell>
        </row>
        <row r="379">
          <cell r="CI379">
            <v>0</v>
          </cell>
          <cell r="CJ379">
            <v>0</v>
          </cell>
        </row>
        <row r="380">
          <cell r="CI380">
            <v>0</v>
          </cell>
          <cell r="CJ380">
            <v>0</v>
          </cell>
        </row>
        <row r="381">
          <cell r="CI381">
            <v>0</v>
          </cell>
          <cell r="CJ381">
            <v>0</v>
          </cell>
        </row>
        <row r="382">
          <cell r="CI382">
            <v>0</v>
          </cell>
          <cell r="CJ382">
            <v>0</v>
          </cell>
        </row>
        <row r="383">
          <cell r="CI383">
            <v>0</v>
          </cell>
          <cell r="CJ383">
            <v>0</v>
          </cell>
        </row>
        <row r="384">
          <cell r="CI384" t="str">
            <v xml:space="preserve"> </v>
          </cell>
          <cell r="CJ384">
            <v>0</v>
          </cell>
        </row>
        <row r="385">
          <cell r="CI385">
            <v>0</v>
          </cell>
          <cell r="CJ385">
            <v>0</v>
          </cell>
        </row>
        <row r="386">
          <cell r="CI386">
            <v>0</v>
          </cell>
          <cell r="CJ386">
            <v>0</v>
          </cell>
        </row>
        <row r="387">
          <cell r="CI387">
            <v>0</v>
          </cell>
          <cell r="CJ387">
            <v>0</v>
          </cell>
        </row>
        <row r="388">
          <cell r="CI388">
            <v>0</v>
          </cell>
          <cell r="CJ388">
            <v>0</v>
          </cell>
        </row>
        <row r="389">
          <cell r="CI389">
            <v>0</v>
          </cell>
          <cell r="CJ389">
            <v>0</v>
          </cell>
        </row>
        <row r="390">
          <cell r="CI390">
            <v>0</v>
          </cell>
          <cell r="CJ390">
            <v>0</v>
          </cell>
        </row>
        <row r="391">
          <cell r="CI391">
            <v>0</v>
          </cell>
          <cell r="CJ391">
            <v>0</v>
          </cell>
        </row>
        <row r="392">
          <cell r="CI392">
            <v>0</v>
          </cell>
          <cell r="CJ392">
            <v>0</v>
          </cell>
        </row>
        <row r="393">
          <cell r="CI393">
            <v>0</v>
          </cell>
          <cell r="CJ393">
            <v>0</v>
          </cell>
        </row>
        <row r="394">
          <cell r="CI394">
            <v>0</v>
          </cell>
          <cell r="CJ394">
            <v>0</v>
          </cell>
        </row>
        <row r="395">
          <cell r="CI395">
            <v>0</v>
          </cell>
          <cell r="CJ395">
            <v>0</v>
          </cell>
        </row>
        <row r="396">
          <cell r="CI396">
            <v>0</v>
          </cell>
          <cell r="CJ396">
            <v>0</v>
          </cell>
        </row>
        <row r="397">
          <cell r="CI397">
            <v>0</v>
          </cell>
          <cell r="CJ397">
            <v>0</v>
          </cell>
        </row>
        <row r="398">
          <cell r="CI398">
            <v>0</v>
          </cell>
          <cell r="CJ398">
            <v>0</v>
          </cell>
        </row>
        <row r="399">
          <cell r="CI399">
            <v>0</v>
          </cell>
          <cell r="CJ399">
            <v>0</v>
          </cell>
        </row>
        <row r="400">
          <cell r="CI400">
            <v>0</v>
          </cell>
          <cell r="CJ400">
            <v>0</v>
          </cell>
        </row>
        <row r="401">
          <cell r="CI401">
            <v>0</v>
          </cell>
          <cell r="CJ401">
            <v>0</v>
          </cell>
        </row>
        <row r="402">
          <cell r="CI402">
            <v>0</v>
          </cell>
          <cell r="CJ402">
            <v>0</v>
          </cell>
        </row>
        <row r="403">
          <cell r="CI403">
            <v>0</v>
          </cell>
          <cell r="CJ403">
            <v>0</v>
          </cell>
        </row>
        <row r="404">
          <cell r="CI404">
            <v>0</v>
          </cell>
          <cell r="CJ404">
            <v>0</v>
          </cell>
        </row>
        <row r="405">
          <cell r="CI405">
            <v>0</v>
          </cell>
          <cell r="CJ405">
            <v>0</v>
          </cell>
        </row>
        <row r="406">
          <cell r="CI406">
            <v>0</v>
          </cell>
          <cell r="CJ406">
            <v>0</v>
          </cell>
        </row>
        <row r="407">
          <cell r="CI407">
            <v>0</v>
          </cell>
          <cell r="CJ407">
            <v>0</v>
          </cell>
        </row>
        <row r="408">
          <cell r="CI408">
            <v>0</v>
          </cell>
          <cell r="CJ408">
            <v>0</v>
          </cell>
        </row>
        <row r="409">
          <cell r="CI409">
            <v>0</v>
          </cell>
          <cell r="CJ409">
            <v>0</v>
          </cell>
        </row>
        <row r="410">
          <cell r="CI410">
            <v>0</v>
          </cell>
          <cell r="CJ410">
            <v>0</v>
          </cell>
        </row>
        <row r="411">
          <cell r="CI411">
            <v>0</v>
          </cell>
          <cell r="CJ411">
            <v>0</v>
          </cell>
        </row>
        <row r="412">
          <cell r="CI412">
            <v>0</v>
          </cell>
          <cell r="CJ412">
            <v>0</v>
          </cell>
        </row>
        <row r="413">
          <cell r="CI413">
            <v>0</v>
          </cell>
          <cell r="CJ413">
            <v>0</v>
          </cell>
        </row>
        <row r="414">
          <cell r="CI414">
            <v>0</v>
          </cell>
          <cell r="CJ414">
            <v>0</v>
          </cell>
        </row>
        <row r="415">
          <cell r="CI415">
            <v>0</v>
          </cell>
          <cell r="CJ415">
            <v>0</v>
          </cell>
        </row>
        <row r="416">
          <cell r="CI416">
            <v>0</v>
          </cell>
          <cell r="CJ416">
            <v>0</v>
          </cell>
        </row>
        <row r="417">
          <cell r="CI417">
            <v>0</v>
          </cell>
          <cell r="CJ417">
            <v>0</v>
          </cell>
        </row>
        <row r="418">
          <cell r="CI418">
            <v>0</v>
          </cell>
          <cell r="CJ418">
            <v>0</v>
          </cell>
        </row>
        <row r="419">
          <cell r="CI419">
            <v>0</v>
          </cell>
          <cell r="CJ419">
            <v>0</v>
          </cell>
        </row>
        <row r="420">
          <cell r="CI420">
            <v>0</v>
          </cell>
          <cell r="CJ420">
            <v>0</v>
          </cell>
        </row>
        <row r="421">
          <cell r="CI421">
            <v>0</v>
          </cell>
          <cell r="CJ421">
            <v>0</v>
          </cell>
        </row>
        <row r="422">
          <cell r="CI422">
            <v>0</v>
          </cell>
          <cell r="CJ422">
            <v>0</v>
          </cell>
        </row>
        <row r="423">
          <cell r="CI423">
            <v>0</v>
          </cell>
          <cell r="CJ423">
            <v>0</v>
          </cell>
        </row>
        <row r="424">
          <cell r="CI424">
            <v>0</v>
          </cell>
          <cell r="CJ424">
            <v>0</v>
          </cell>
        </row>
        <row r="425">
          <cell r="CI425">
            <v>0</v>
          </cell>
          <cell r="CJ425">
            <v>0</v>
          </cell>
        </row>
        <row r="426">
          <cell r="CI426">
            <v>0</v>
          </cell>
          <cell r="CJ426">
            <v>0</v>
          </cell>
        </row>
        <row r="427">
          <cell r="CI427">
            <v>0</v>
          </cell>
          <cell r="CJ427">
            <v>0</v>
          </cell>
        </row>
        <row r="428">
          <cell r="CI428">
            <v>0</v>
          </cell>
          <cell r="CJ428">
            <v>0</v>
          </cell>
        </row>
        <row r="429">
          <cell r="CI429">
            <v>0</v>
          </cell>
          <cell r="CJ429">
            <v>0</v>
          </cell>
        </row>
        <row r="430">
          <cell r="CI430">
            <v>0</v>
          </cell>
          <cell r="CJ430">
            <v>0</v>
          </cell>
        </row>
        <row r="431">
          <cell r="CI431">
            <v>0</v>
          </cell>
          <cell r="CJ431">
            <v>0</v>
          </cell>
        </row>
        <row r="432">
          <cell r="CI432">
            <v>0</v>
          </cell>
          <cell r="CJ432">
            <v>0</v>
          </cell>
        </row>
        <row r="433">
          <cell r="CI433">
            <v>0</v>
          </cell>
          <cell r="CJ433">
            <v>0</v>
          </cell>
        </row>
        <row r="434">
          <cell r="CI434">
            <v>0</v>
          </cell>
          <cell r="CJ434">
            <v>0</v>
          </cell>
        </row>
        <row r="435">
          <cell r="CI435">
            <v>0</v>
          </cell>
          <cell r="CJ435">
            <v>0</v>
          </cell>
        </row>
        <row r="436">
          <cell r="CI436">
            <v>0</v>
          </cell>
          <cell r="CJ436">
            <v>0</v>
          </cell>
        </row>
        <row r="437">
          <cell r="CI437">
            <v>0</v>
          </cell>
          <cell r="CJ437">
            <v>0</v>
          </cell>
        </row>
        <row r="438">
          <cell r="CI438">
            <v>0</v>
          </cell>
          <cell r="CJ438">
            <v>0</v>
          </cell>
        </row>
        <row r="439">
          <cell r="CI439">
            <v>0</v>
          </cell>
          <cell r="CJ439">
            <v>0</v>
          </cell>
        </row>
        <row r="440">
          <cell r="CI440">
            <v>0</v>
          </cell>
          <cell r="CJ440">
            <v>0</v>
          </cell>
        </row>
        <row r="441">
          <cell r="CI441">
            <v>0</v>
          </cell>
          <cell r="CJ441">
            <v>0</v>
          </cell>
        </row>
        <row r="442">
          <cell r="CI442">
            <v>0</v>
          </cell>
          <cell r="CJ442">
            <v>0</v>
          </cell>
        </row>
        <row r="443">
          <cell r="CI443">
            <v>0</v>
          </cell>
          <cell r="CJ443">
            <v>0</v>
          </cell>
        </row>
        <row r="444">
          <cell r="CI444">
            <v>0</v>
          </cell>
          <cell r="CJ444">
            <v>0</v>
          </cell>
        </row>
        <row r="445">
          <cell r="CI445">
            <v>0</v>
          </cell>
          <cell r="CJ445">
            <v>0</v>
          </cell>
        </row>
        <row r="446">
          <cell r="CI446">
            <v>0</v>
          </cell>
          <cell r="CJ446">
            <v>0</v>
          </cell>
        </row>
        <row r="447">
          <cell r="CI447">
            <v>0</v>
          </cell>
          <cell r="CJ447">
            <v>0</v>
          </cell>
        </row>
        <row r="448">
          <cell r="CI448">
            <v>0</v>
          </cell>
          <cell r="CJ448">
            <v>0</v>
          </cell>
        </row>
        <row r="449">
          <cell r="CI449">
            <v>0</v>
          </cell>
          <cell r="CJ449">
            <v>0</v>
          </cell>
        </row>
        <row r="450">
          <cell r="CI450">
            <v>0</v>
          </cell>
          <cell r="CJ450">
            <v>0</v>
          </cell>
        </row>
        <row r="451">
          <cell r="CI451">
            <v>0</v>
          </cell>
          <cell r="CJ451">
            <v>0</v>
          </cell>
        </row>
        <row r="452">
          <cell r="CI452">
            <v>0</v>
          </cell>
          <cell r="CJ452">
            <v>0</v>
          </cell>
        </row>
        <row r="453">
          <cell r="CI453">
            <v>0</v>
          </cell>
          <cell r="CJ453">
            <v>0</v>
          </cell>
        </row>
        <row r="454">
          <cell r="CI454">
            <v>0</v>
          </cell>
          <cell r="CJ454">
            <v>0</v>
          </cell>
        </row>
        <row r="455">
          <cell r="CI455">
            <v>0</v>
          </cell>
          <cell r="CJ455">
            <v>0</v>
          </cell>
        </row>
        <row r="456">
          <cell r="CI456">
            <v>0</v>
          </cell>
          <cell r="CJ456">
            <v>0</v>
          </cell>
        </row>
        <row r="457">
          <cell r="CI457">
            <v>0</v>
          </cell>
          <cell r="CJ457">
            <v>0</v>
          </cell>
        </row>
        <row r="458">
          <cell r="CI458">
            <v>0</v>
          </cell>
          <cell r="CJ458">
            <v>0</v>
          </cell>
        </row>
        <row r="459">
          <cell r="CI459">
            <v>0</v>
          </cell>
          <cell r="CJ459">
            <v>0</v>
          </cell>
        </row>
        <row r="460">
          <cell r="CI460">
            <v>0</v>
          </cell>
          <cell r="CJ460">
            <v>0</v>
          </cell>
        </row>
        <row r="461">
          <cell r="CI461">
            <v>0</v>
          </cell>
          <cell r="CJ461">
            <v>0</v>
          </cell>
        </row>
        <row r="462">
          <cell r="CI462">
            <v>0</v>
          </cell>
          <cell r="CJ462">
            <v>0</v>
          </cell>
        </row>
        <row r="463">
          <cell r="CI463">
            <v>0</v>
          </cell>
          <cell r="CJ463">
            <v>0</v>
          </cell>
        </row>
        <row r="464">
          <cell r="CI464">
            <v>0</v>
          </cell>
          <cell r="CJ464">
            <v>0</v>
          </cell>
        </row>
        <row r="465">
          <cell r="CI465">
            <v>0</v>
          </cell>
          <cell r="CJ465">
            <v>0</v>
          </cell>
        </row>
        <row r="466">
          <cell r="CI466">
            <v>0</v>
          </cell>
          <cell r="CJ466">
            <v>0</v>
          </cell>
        </row>
        <row r="467">
          <cell r="CI467">
            <v>0</v>
          </cell>
          <cell r="CJ467">
            <v>0</v>
          </cell>
        </row>
        <row r="468">
          <cell r="CI468">
            <v>0</v>
          </cell>
          <cell r="CJ468">
            <v>0</v>
          </cell>
        </row>
        <row r="469">
          <cell r="CI469">
            <v>0</v>
          </cell>
          <cell r="CJ469">
            <v>0</v>
          </cell>
        </row>
        <row r="470">
          <cell r="CI470">
            <v>0</v>
          </cell>
          <cell r="CJ470">
            <v>0</v>
          </cell>
        </row>
        <row r="1000">
          <cell r="CI1000"/>
          <cell r="CJ1000"/>
        </row>
        <row r="5001">
          <cell r="CI5001"/>
          <cell r="CJ5001"/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Analyse"/>
      <sheetName val="Fastlønn"/>
      <sheetName val="Timelønn"/>
      <sheetName val="Frikjøp"/>
      <sheetName val="ADI"/>
      <sheetName val="Aktivitet"/>
      <sheetName val="KUBEN"/>
      <sheetName val="Tabeller"/>
      <sheetName val="Data"/>
      <sheetName val="Ark1"/>
    </sheetNames>
    <sheetDataSet>
      <sheetData sheetId="0" refreshError="1"/>
      <sheetData sheetId="1" refreshError="1"/>
      <sheetData sheetId="2" refreshError="1">
        <row r="1">
          <cell r="M1">
            <v>2.5000000000000001E-2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V1" t="str">
            <v>Stedkode</v>
          </cell>
          <cell r="W1" t="str">
            <v>Sted</v>
          </cell>
          <cell r="X1" t="str">
            <v>Fakultet</v>
          </cell>
          <cell r="Y1" t="str">
            <v>Institutt</v>
          </cell>
        </row>
        <row r="2">
          <cell r="V2">
            <v>0</v>
          </cell>
          <cell r="W2" t="str">
            <v>000000 Uspesifisert</v>
          </cell>
          <cell r="X2" t="str">
            <v>31 Sentraladministrasjonen</v>
          </cell>
          <cell r="Y2" t="str">
            <v>3104 ØPA, Økonomi- og planavdelingen</v>
          </cell>
        </row>
        <row r="3">
          <cell r="V3">
            <v>100000</v>
          </cell>
          <cell r="W3" t="str">
            <v>100000 UiO-bevilgninger</v>
          </cell>
          <cell r="X3" t="str">
            <v>31 Sentraladministrasjonen</v>
          </cell>
          <cell r="Y3" t="str">
            <v>3104 ØPA, Økonomi- og planavdelingen</v>
          </cell>
        </row>
        <row r="4">
          <cell r="V4">
            <v>110000</v>
          </cell>
          <cell r="W4" t="str">
            <v>110000 Det teologiske fakultet</v>
          </cell>
          <cell r="X4" t="str">
            <v>11 Det Teologiske Fakultet</v>
          </cell>
          <cell r="Y4" t="str">
            <v>1100 Det Teologiske Fakultet</v>
          </cell>
        </row>
        <row r="5">
          <cell r="V5">
            <v>110001</v>
          </cell>
          <cell r="W5" t="str">
            <v>110001 &lt;avsluttet 1999&gt;Planavdelingen</v>
          </cell>
          <cell r="X5" t="str">
            <v>11 Det Teologiske Fakultet</v>
          </cell>
          <cell r="Y5" t="str">
            <v>1100 Det Teologiske Fakultet</v>
          </cell>
        </row>
        <row r="6">
          <cell r="V6">
            <v>110002</v>
          </cell>
          <cell r="W6" t="str">
            <v>110002 &lt;avsluttet 1999&gt;Forskningsavdelingen</v>
          </cell>
          <cell r="X6" t="str">
            <v>11 Det Teologiske Fakultet</v>
          </cell>
          <cell r="Y6" t="str">
            <v>1100 Det Teologiske Fakultet</v>
          </cell>
        </row>
        <row r="7">
          <cell r="N7">
            <v>300</v>
          </cell>
          <cell r="V7">
            <v>110003</v>
          </cell>
          <cell r="W7" t="str">
            <v>110003 &lt;avsluttet 1999&gt;Studieavdelingen</v>
          </cell>
          <cell r="X7" t="str">
            <v>11 Det Teologiske Fakultet</v>
          </cell>
          <cell r="Y7" t="str">
            <v>1100 Det Teologiske Fakultet</v>
          </cell>
        </row>
        <row r="8">
          <cell r="V8">
            <v>110010</v>
          </cell>
          <cell r="W8" t="str">
            <v>110010 Det teologiske fakultetssekretariat</v>
          </cell>
          <cell r="X8" t="str">
            <v>11 Det Teologiske Fakultet</v>
          </cell>
          <cell r="Y8" t="str">
            <v>1100 Det Teologiske Fakultet</v>
          </cell>
        </row>
        <row r="9">
          <cell r="V9">
            <v>110011</v>
          </cell>
          <cell r="W9" t="str">
            <v>110011 &lt;avsluttet 1999&gt;Bibelvitenskap, Institutt For</v>
          </cell>
          <cell r="X9" t="str">
            <v>11 Det Teologiske Fakultet</v>
          </cell>
          <cell r="Y9" t="str">
            <v>1100 Det Teologiske Fakultet</v>
          </cell>
        </row>
        <row r="10">
          <cell r="V10">
            <v>110012</v>
          </cell>
          <cell r="W10" t="str">
            <v>110012 &lt;avsluttet 1999&gt;Institutt For Kirkehistorie</v>
          </cell>
          <cell r="X10" t="str">
            <v>11 Det Teologiske Fakultet</v>
          </cell>
          <cell r="Y10" t="str">
            <v>1100 Det Teologiske Fakultet</v>
          </cell>
        </row>
        <row r="11">
          <cell r="V11">
            <v>110013</v>
          </cell>
          <cell r="W11" t="str">
            <v>110013 &lt;avsluttet 1999&gt;Institutt For Systematisk Teologi</v>
          </cell>
          <cell r="X11" t="str">
            <v>11 Det Teologiske Fakultet</v>
          </cell>
          <cell r="Y11" t="str">
            <v>1100 Det Teologiske Fakultet</v>
          </cell>
        </row>
        <row r="12">
          <cell r="V12">
            <v>110020</v>
          </cell>
          <cell r="W12" t="str">
            <v>110020 Fagseksjonen</v>
          </cell>
          <cell r="X12" t="str">
            <v>11 Det Teologiske Fakultet</v>
          </cell>
          <cell r="Y12" t="str">
            <v>1100 Det Teologiske Fakultet</v>
          </cell>
        </row>
        <row r="13">
          <cell r="V13">
            <v>110030</v>
          </cell>
          <cell r="W13" t="str">
            <v>110030 Avd. kompetansehevende studier</v>
          </cell>
          <cell r="X13" t="str">
            <v>11 Det Teologiske Fakultet</v>
          </cell>
          <cell r="Y13" t="str">
            <v>1100 Det Teologiske Fakultet</v>
          </cell>
        </row>
        <row r="14">
          <cell r="R14">
            <v>0.10840215628882477</v>
          </cell>
          <cell r="V14">
            <v>110040</v>
          </cell>
          <cell r="W14" t="str">
            <v>110040 Religion i pluralistiske samfunn</v>
          </cell>
          <cell r="X14" t="str">
            <v>11 Det Teologiske Fakultet</v>
          </cell>
          <cell r="Y14" t="str">
            <v>1100 Det Teologiske Fakultet</v>
          </cell>
        </row>
        <row r="15">
          <cell r="R15">
            <v>0.11143895428415</v>
          </cell>
          <cell r="V15">
            <v>120000</v>
          </cell>
          <cell r="W15" t="str">
            <v>120000 Det juridiske fakultet</v>
          </cell>
          <cell r="X15" t="str">
            <v>12 Det Juridiske Fakultet</v>
          </cell>
          <cell r="Y15" t="str">
            <v>1200 Det Juridiske Fakultet felles</v>
          </cell>
        </row>
        <row r="16">
          <cell r="R16">
            <v>0.1583701302301585</v>
          </cell>
          <cell r="V16">
            <v>120010</v>
          </cell>
          <cell r="W16" t="str">
            <v>120010 Det juridiske fakultets sekretariat</v>
          </cell>
          <cell r="X16" t="str">
            <v>12 Det Juridiske Fakultet</v>
          </cell>
          <cell r="Y16" t="str">
            <v>1200 Det Juridiske Fakultet felles</v>
          </cell>
        </row>
        <row r="17">
          <cell r="V17">
            <v>120011</v>
          </cell>
          <cell r="W17" t="str">
            <v>120011 Administrasjonsseksjonen</v>
          </cell>
          <cell r="X17" t="str">
            <v>12 Det Juridiske Fakultet</v>
          </cell>
          <cell r="Y17" t="str">
            <v>1200 Det Juridiske Fakultet felles</v>
          </cell>
        </row>
        <row r="18">
          <cell r="V18">
            <v>120012</v>
          </cell>
          <cell r="W18" t="str">
            <v>120012 IT-seksjonen</v>
          </cell>
          <cell r="X18" t="str">
            <v>12 Det Juridiske Fakultet</v>
          </cell>
          <cell r="Y18" t="str">
            <v>1200 Det Juridiske Fakultet felles</v>
          </cell>
        </row>
        <row r="19">
          <cell r="V19">
            <v>120013</v>
          </cell>
          <cell r="W19" t="str">
            <v>120013 Økonomiseksjonen</v>
          </cell>
          <cell r="X19" t="str">
            <v>12 Det Juridiske Fakultet</v>
          </cell>
          <cell r="Y19" t="str">
            <v>1200 Det Juridiske Fakultet felles</v>
          </cell>
        </row>
        <row r="20">
          <cell r="V20">
            <v>120014</v>
          </cell>
          <cell r="W20" t="str">
            <v>120014 Eksamensseksjonen</v>
          </cell>
          <cell r="X20" t="str">
            <v>12 Det Juridiske Fakultet</v>
          </cell>
          <cell r="Y20" t="str">
            <v>1200 Det Juridiske Fakultet felles</v>
          </cell>
        </row>
        <row r="21">
          <cell r="V21">
            <v>120015</v>
          </cell>
          <cell r="W21" t="str">
            <v>120015 Seksjon for info- og systemdrift</v>
          </cell>
          <cell r="X21" t="str">
            <v>12 Det Juridiske Fakultet</v>
          </cell>
          <cell r="Y21" t="str">
            <v>1200 Det Juridiske Fakultet felles</v>
          </cell>
        </row>
        <row r="22">
          <cell r="V22">
            <v>120016</v>
          </cell>
          <cell r="W22" t="str">
            <v>120016 Studieadministrasjonsgruppen, Studie- og eksamensseksjonen</v>
          </cell>
          <cell r="X22" t="str">
            <v>12 Det Juridiske Fakultet</v>
          </cell>
          <cell r="Y22" t="str">
            <v>1200 Det Juridiske Fakultet felles</v>
          </cell>
        </row>
        <row r="23">
          <cell r="V23">
            <v>120020</v>
          </cell>
          <cell r="W23" t="str">
            <v>120020 &lt;avsluttet 1999&gt;Det juridiske fakultets felleskontor</v>
          </cell>
          <cell r="X23" t="str">
            <v>12 Det Juridiske Fakultet</v>
          </cell>
          <cell r="Y23" t="str">
            <v>1200 Det Juridiske Fakultet felles</v>
          </cell>
        </row>
        <row r="24">
          <cell r="V24">
            <v>120030</v>
          </cell>
          <cell r="W24" t="str">
            <v>120030 Hustrykkeriet</v>
          </cell>
          <cell r="X24" t="str">
            <v>12 Det Juridiske Fakultet</v>
          </cell>
          <cell r="Y24" t="str">
            <v>1200 Det Juridiske Fakultet felles</v>
          </cell>
        </row>
        <row r="25">
          <cell r="V25">
            <v>120040</v>
          </cell>
          <cell r="W25" t="str">
            <v>120040 Studieseksjonen</v>
          </cell>
          <cell r="X25" t="str">
            <v>12 Det Juridiske Fakultet</v>
          </cell>
          <cell r="Y25" t="str">
            <v>1200 Det Juridiske Fakultet felles</v>
          </cell>
        </row>
        <row r="26">
          <cell r="V26">
            <v>120041</v>
          </cell>
          <cell r="W26" t="str">
            <v>120041 1. avdeling</v>
          </cell>
          <cell r="X26" t="str">
            <v>12 Det Juridiske Fakultet</v>
          </cell>
          <cell r="Y26" t="str">
            <v>1200 Det Juridiske Fakultet felles</v>
          </cell>
        </row>
        <row r="27">
          <cell r="V27">
            <v>120042</v>
          </cell>
          <cell r="W27" t="str">
            <v>120042 2. avdeling</v>
          </cell>
          <cell r="X27" t="str">
            <v>12 Det Juridiske Fakultet</v>
          </cell>
          <cell r="Y27" t="str">
            <v>1200 Det Juridiske Fakultet felles</v>
          </cell>
        </row>
        <row r="28">
          <cell r="V28">
            <v>120043</v>
          </cell>
          <cell r="W28" t="str">
            <v>120043 3. avdeling</v>
          </cell>
          <cell r="X28" t="str">
            <v>12 Det Juridiske Fakultet</v>
          </cell>
          <cell r="Y28" t="str">
            <v>1200 Det Juridiske Fakultet felles</v>
          </cell>
        </row>
        <row r="29">
          <cell r="V29">
            <v>120044</v>
          </cell>
          <cell r="W29" t="str">
            <v>120044 4. avdeling</v>
          </cell>
          <cell r="X29" t="str">
            <v>12 Det Juridiske Fakultet</v>
          </cell>
          <cell r="Y29" t="str">
            <v>1200 Det Juridiske Fakultet felles</v>
          </cell>
        </row>
        <row r="30">
          <cell r="V30">
            <v>120045</v>
          </cell>
          <cell r="W30" t="str">
            <v>120045 5. avdeling</v>
          </cell>
          <cell r="X30" t="str">
            <v>12 Det Juridiske Fakultet</v>
          </cell>
          <cell r="Y30" t="str">
            <v>1200 Det Juridiske Fakultet felles</v>
          </cell>
        </row>
        <row r="31">
          <cell r="V31">
            <v>120100</v>
          </cell>
          <cell r="W31" t="str">
            <v>120100 Institutt for kriminologi og rettssosiologi</v>
          </cell>
          <cell r="X31" t="str">
            <v>12 Det Juridiske Fakultet</v>
          </cell>
          <cell r="Y31" t="str">
            <v>1201 Inst. For Kriminologi</v>
          </cell>
        </row>
        <row r="32">
          <cell r="V32">
            <v>120110</v>
          </cell>
          <cell r="W32" t="str">
            <v>120110 Juss-buss</v>
          </cell>
          <cell r="X32" t="str">
            <v>12 Det Juridiske Fakultet</v>
          </cell>
          <cell r="Y32" t="str">
            <v>1201 Inst. For Kriminologi</v>
          </cell>
        </row>
        <row r="33">
          <cell r="V33">
            <v>120200</v>
          </cell>
          <cell r="W33" t="str">
            <v>120200 Institutt for privatrett</v>
          </cell>
          <cell r="X33" t="str">
            <v>12 Det Juridiske Fakultet</v>
          </cell>
          <cell r="Y33" t="str">
            <v>1202 Institutt For Privatrett</v>
          </cell>
        </row>
        <row r="34">
          <cell r="V34">
            <v>120201</v>
          </cell>
          <cell r="W34" t="str">
            <v>120201 &lt;avsluttet 1999&gt;Institutt for rettsinformatikk</v>
          </cell>
          <cell r="X34" t="str">
            <v>12 Det Juridiske Fakultet</v>
          </cell>
          <cell r="Y34" t="str">
            <v>1202 Institutt For Privatrett</v>
          </cell>
        </row>
        <row r="35">
          <cell r="V35">
            <v>120202</v>
          </cell>
          <cell r="W35" t="str">
            <v>120202 Seksjon for forvaltningsinformatikk</v>
          </cell>
          <cell r="X35" t="str">
            <v>12 Det Juridiske Fakultet</v>
          </cell>
          <cell r="Y35" t="str">
            <v>1202 Institutt For Privatrett</v>
          </cell>
        </row>
        <row r="36">
          <cell r="V36">
            <v>120210</v>
          </cell>
          <cell r="W36" t="str">
            <v>120210 Senter for rettsinformatikk</v>
          </cell>
          <cell r="X36" t="str">
            <v>12 Det Juridiske Fakultet</v>
          </cell>
          <cell r="Y36" t="str">
            <v>1202 Institutt For Privatrett</v>
          </cell>
        </row>
        <row r="37">
          <cell r="V37">
            <v>120220</v>
          </cell>
          <cell r="W37" t="str">
            <v>120220 Avdeling for forvaltningsinformatikk</v>
          </cell>
          <cell r="X37" t="str">
            <v>12 Det Juridiske Fakultet</v>
          </cell>
          <cell r="Y37" t="str">
            <v>1202 Institutt For Privatrett</v>
          </cell>
        </row>
        <row r="38">
          <cell r="V38">
            <v>120300</v>
          </cell>
          <cell r="W38" t="str">
            <v>120300 Institutt for rettssosiologi</v>
          </cell>
          <cell r="X38" t="str">
            <v>12 Det Juridiske Fakultet</v>
          </cell>
          <cell r="Y38" t="str">
            <v>1203 Institutt For Rettssosiologi</v>
          </cell>
        </row>
        <row r="39">
          <cell r="V39">
            <v>120310</v>
          </cell>
          <cell r="W39" t="str">
            <v>120310 &lt;avsluttet 2004&gt; Juss-Buss</v>
          </cell>
          <cell r="X39" t="str">
            <v>12 Det Juridiske Fakultet</v>
          </cell>
          <cell r="Y39" t="str">
            <v>1203 Institutt For Rettssosiologi</v>
          </cell>
        </row>
        <row r="40">
          <cell r="V40">
            <v>120400</v>
          </cell>
          <cell r="W40" t="str">
            <v>120400 Nordisk institutt for sjørett</v>
          </cell>
          <cell r="X40" t="str">
            <v>12 Det Juridiske Fakultet</v>
          </cell>
          <cell r="Y40" t="str">
            <v>1204 Nordisk Institutt For Sjørett</v>
          </cell>
        </row>
        <row r="41">
          <cell r="V41">
            <v>120401</v>
          </cell>
          <cell r="W41" t="str">
            <v>120401 &lt;avsluttet 1999&gt;Europarett</v>
          </cell>
          <cell r="X41" t="str">
            <v>12 Det Juridiske Fakultet</v>
          </cell>
          <cell r="Y41" t="str">
            <v>1204 Nordisk Institutt For Sjørett</v>
          </cell>
        </row>
        <row r="42">
          <cell r="V42">
            <v>120402</v>
          </cell>
          <cell r="W42" t="str">
            <v>120402 &lt;avsluttet 1999&gt;Avdeling for petroleumsrett</v>
          </cell>
          <cell r="X42" t="str">
            <v>12 Det Juridiske Fakultet</v>
          </cell>
          <cell r="Y42" t="str">
            <v>1204 Nordisk Institutt For Sjørett</v>
          </cell>
        </row>
        <row r="43">
          <cell r="V43">
            <v>120410</v>
          </cell>
          <cell r="W43" t="str">
            <v>120410 Senter for europarett</v>
          </cell>
          <cell r="X43" t="str">
            <v>12 Det Juridiske Fakultet</v>
          </cell>
          <cell r="Y43" t="str">
            <v>1204 Nordisk Institutt For Sjørett</v>
          </cell>
        </row>
        <row r="44">
          <cell r="V44">
            <v>120420</v>
          </cell>
          <cell r="W44">
            <v>120420</v>
          </cell>
          <cell r="X44" t="str">
            <v>12 Det Juridiske Fakultet</v>
          </cell>
          <cell r="Y44" t="str">
            <v>1204 Nordisk Institutt For Sjørett</v>
          </cell>
        </row>
        <row r="45">
          <cell r="V45">
            <v>120430</v>
          </cell>
          <cell r="W45">
            <v>120430</v>
          </cell>
          <cell r="X45" t="str">
            <v>12 Det Juridiske Fakultet</v>
          </cell>
          <cell r="Y45" t="str">
            <v>1204 Nordisk Institutt For Sjørett</v>
          </cell>
        </row>
        <row r="46">
          <cell r="V46">
            <v>120500</v>
          </cell>
          <cell r="W46" t="str">
            <v>120500 Institutt for offentlig rett</v>
          </cell>
          <cell r="X46" t="str">
            <v>12 Det Juridiske Fakultet</v>
          </cell>
          <cell r="Y46" t="str">
            <v>1205 Institutt For Offentlig Rett</v>
          </cell>
        </row>
        <row r="47">
          <cell r="V47">
            <v>120600</v>
          </cell>
          <cell r="W47" t="str">
            <v>120600 Institutt for rettsinformatikk</v>
          </cell>
          <cell r="X47" t="str">
            <v>12 Det Juridiske Fakultet</v>
          </cell>
          <cell r="Y47" t="str">
            <v>1206 Institutt for Rettsinformatikk</v>
          </cell>
        </row>
        <row r="48">
          <cell r="V48">
            <v>120601</v>
          </cell>
          <cell r="W48" t="str">
            <v>120601 &lt;avsluttet 1999&gt;Forvaltningsinformatikk</v>
          </cell>
          <cell r="X48" t="str">
            <v>12 Det Juridiske Fakultet</v>
          </cell>
          <cell r="Y48" t="str">
            <v>1206 Institutt for Rettsinformatikk</v>
          </cell>
        </row>
        <row r="49">
          <cell r="V49">
            <v>120610</v>
          </cell>
          <cell r="W49" t="str">
            <v>120610 Seksjon for forvaltningsinformatikk</v>
          </cell>
          <cell r="X49" t="str">
            <v>12 Det Juridiske Fakultet</v>
          </cell>
          <cell r="Y49" t="str">
            <v>1206 Institutt for Rettsinformatikk</v>
          </cell>
        </row>
        <row r="50">
          <cell r="V50">
            <v>120620</v>
          </cell>
          <cell r="W50">
            <v>120620</v>
          </cell>
          <cell r="X50" t="str">
            <v>12 Det Juridiske Fakultet</v>
          </cell>
          <cell r="Y50" t="str">
            <v>1206 Institutt for Rettsinformatikk</v>
          </cell>
        </row>
        <row r="51">
          <cell r="V51">
            <v>120700</v>
          </cell>
          <cell r="W51" t="str">
            <v>120700 Norsk senter for menneskerettigheter</v>
          </cell>
          <cell r="X51" t="str">
            <v>12 Det Juridiske Fakultet</v>
          </cell>
          <cell r="Y51" t="str">
            <v>1207 Institutt for menneskerettigheter</v>
          </cell>
        </row>
        <row r="52">
          <cell r="V52">
            <v>120710</v>
          </cell>
          <cell r="W52" t="str">
            <v>120710 &lt;avsluttet 1999&gt;Seksjon mennesker og rettigheter</v>
          </cell>
          <cell r="X52" t="str">
            <v>12 Det Juridiske Fakultet</v>
          </cell>
          <cell r="Y52" t="str">
            <v>1207 Institutt for menneskerettigheter</v>
          </cell>
        </row>
        <row r="53">
          <cell r="V53">
            <v>130000</v>
          </cell>
          <cell r="W53" t="str">
            <v>130000 Det medisinske fakultet</v>
          </cell>
          <cell r="X53" t="str">
            <v>13 Det Medisinske Fakultet</v>
          </cell>
          <cell r="Y53" t="str">
            <v>1300 Det Medisinske Fakultet felles</v>
          </cell>
        </row>
        <row r="54">
          <cell r="V54">
            <v>130001</v>
          </cell>
          <cell r="W54" t="str">
            <v>130001 &lt;avsluttet 1999&gt; Det Medisinske Fakultet, Felles</v>
          </cell>
          <cell r="X54" t="str">
            <v>13 Det Medisinske Fakultet</v>
          </cell>
          <cell r="Y54" t="str">
            <v>1300 Det Medisinske Fakultet felles</v>
          </cell>
        </row>
        <row r="55">
          <cell r="V55">
            <v>130002</v>
          </cell>
          <cell r="W55" t="str">
            <v>130002 &lt;avsluttet 1999&gt;Det Medisinske Fakultets Sekretariat</v>
          </cell>
          <cell r="X55" t="str">
            <v>13 Det Medisinske Fakultet</v>
          </cell>
          <cell r="Y55" t="str">
            <v>1300 Det Medisinske Fakultet felles</v>
          </cell>
        </row>
        <row r="56">
          <cell r="V56">
            <v>130003</v>
          </cell>
          <cell r="W56" t="str">
            <v>130003 &lt;avsluttet 1999&gt;Stipendiater, Med.fak.</v>
          </cell>
          <cell r="X56" t="str">
            <v>13 Det Medisinske Fakultet</v>
          </cell>
          <cell r="Y56" t="str">
            <v>1300 Det Medisinske Fakultet felles</v>
          </cell>
        </row>
        <row r="57">
          <cell r="V57">
            <v>130004</v>
          </cell>
          <cell r="W57" t="str">
            <v>130004 &lt;Avsluttet 2003&gt; Utenlandsmedisinere</v>
          </cell>
          <cell r="X57" t="str">
            <v>13 Det Medisinske Fakultet</v>
          </cell>
          <cell r="Y57" t="str">
            <v>1300 Det Medisinske Fakultet felles</v>
          </cell>
        </row>
        <row r="58">
          <cell r="V58">
            <v>130005</v>
          </cell>
          <cell r="W58" t="str">
            <v>130005 &lt;avsluttet 1999&gt;Ferdighetssentret</v>
          </cell>
          <cell r="X58" t="str">
            <v>13 Det Medisinske Fakultet</v>
          </cell>
          <cell r="Y58" t="str">
            <v>1300 Det Medisinske Fakultet felles</v>
          </cell>
        </row>
        <row r="59">
          <cell r="V59">
            <v>130006</v>
          </cell>
          <cell r="W59" t="str">
            <v>130006 &lt;avsluttet 1999&gt;Helsefag, Seksj. for hovedfag i</v>
          </cell>
          <cell r="X59" t="str">
            <v>13 Det Medisinske Fakultet</v>
          </cell>
          <cell r="Y59" t="str">
            <v>1300 Det Medisinske Fakultet felles</v>
          </cell>
        </row>
        <row r="60">
          <cell r="V60">
            <v>130007</v>
          </cell>
          <cell r="W60" t="str">
            <v>130007 &lt;avsluttet 1999&gt;Seksjon For Medisinsk Etikk</v>
          </cell>
          <cell r="X60" t="str">
            <v>13 Det Medisinske Fakultet</v>
          </cell>
          <cell r="Y60" t="str">
            <v>1300 Det Medisinske Fakultet felles</v>
          </cell>
        </row>
        <row r="61">
          <cell r="V61">
            <v>130008</v>
          </cell>
          <cell r="W61" t="str">
            <v>130008 &lt;avsluttet 1999&gt;Helseregion I, Forskningsetisk Komite</v>
          </cell>
          <cell r="X61" t="str">
            <v>13 Det Medisinske Fakultet</v>
          </cell>
          <cell r="Y61" t="str">
            <v>1300 Det Medisinske Fakultet felles</v>
          </cell>
        </row>
        <row r="62">
          <cell r="V62">
            <v>130009</v>
          </cell>
          <cell r="W62" t="str">
            <v>130009 &lt;avsluttet 1999&gt;Helseregion II, Forskningsetisk Komite</v>
          </cell>
          <cell r="X62" t="str">
            <v>13 Det Medisinske Fakultet</v>
          </cell>
          <cell r="Y62" t="str">
            <v>1300 Det Medisinske Fakultet felles</v>
          </cell>
        </row>
        <row r="63">
          <cell r="V63">
            <v>130010</v>
          </cell>
          <cell r="W63" t="str">
            <v>130010 Det medisinske fakultets sekretariat</v>
          </cell>
          <cell r="X63" t="str">
            <v>13 Det Medisinske Fakultet</v>
          </cell>
          <cell r="Y63" t="str">
            <v>1300 Det Medisinske Fakultet felles</v>
          </cell>
        </row>
        <row r="64">
          <cell r="V64">
            <v>130011</v>
          </cell>
          <cell r="W64" t="str">
            <v>130011 Delarkiv</v>
          </cell>
          <cell r="X64" t="str">
            <v>13 Det Medisinske Fakultet</v>
          </cell>
          <cell r="Y64" t="str">
            <v>1300 Det Medisinske Fakultet felles</v>
          </cell>
        </row>
        <row r="65">
          <cell r="V65">
            <v>130012</v>
          </cell>
          <cell r="W65" t="str">
            <v>130012 Medisinsk fakultet særskilte tiltak</v>
          </cell>
          <cell r="X65" t="str">
            <v>13 Det Medisinske Fakultet</v>
          </cell>
          <cell r="Y65" t="str">
            <v>1300 Det Medisinske Fakultet felles</v>
          </cell>
        </row>
        <row r="66">
          <cell r="V66">
            <v>130013</v>
          </cell>
          <cell r="W66" t="str">
            <v>130013 Seksjon for doktorgradsadministrasjon</v>
          </cell>
          <cell r="X66" t="str">
            <v>13 Det Medisinske Fakultet</v>
          </cell>
          <cell r="Y66" t="str">
            <v>1300 Det Medisinske Fakultet felles</v>
          </cell>
        </row>
        <row r="67">
          <cell r="V67">
            <v>130014</v>
          </cell>
          <cell r="W67" t="str">
            <v>130014 Personalseksjonen</v>
          </cell>
          <cell r="X67" t="str">
            <v>13 Det Medisinske Fakultet</v>
          </cell>
          <cell r="Y67" t="str">
            <v>1300 Det Medisinske Fakultet felles</v>
          </cell>
        </row>
        <row r="68">
          <cell r="V68">
            <v>130015</v>
          </cell>
          <cell r="W68" t="str">
            <v>130015 Økonomiseksjonen</v>
          </cell>
          <cell r="X68" t="str">
            <v>13 Det Medisinske Fakultet</v>
          </cell>
          <cell r="Y68" t="str">
            <v>1300 Det Medisinske Fakultet felles</v>
          </cell>
        </row>
        <row r="69">
          <cell r="V69">
            <v>130016</v>
          </cell>
          <cell r="W69" t="str">
            <v>130016 Seksjon for internasjonalisering</v>
          </cell>
          <cell r="X69" t="str">
            <v>13 Det Medisinske Fakultet</v>
          </cell>
          <cell r="Y69" t="str">
            <v>1300 Det Medisinske Fakultet felles</v>
          </cell>
        </row>
        <row r="70">
          <cell r="V70">
            <v>130020</v>
          </cell>
          <cell r="W70" t="str">
            <v>130020 Seksjon for hovedfag i helsefag</v>
          </cell>
          <cell r="X70" t="str">
            <v>13 Det Medisinske Fakultet</v>
          </cell>
          <cell r="Y70" t="str">
            <v>1300 Det Medisinske Fakultet felles</v>
          </cell>
        </row>
        <row r="71">
          <cell r="V71">
            <v>130030</v>
          </cell>
          <cell r="W71" t="str">
            <v>130030 Seksjon for medisinsk etikk</v>
          </cell>
          <cell r="X71" t="str">
            <v>13 Det Medisinske Fakultet</v>
          </cell>
          <cell r="Y71" t="str">
            <v>1300 Det Medisinske Fakultet felles</v>
          </cell>
        </row>
        <row r="72">
          <cell r="V72">
            <v>130040</v>
          </cell>
          <cell r="W72" t="str">
            <v>130040 REK ØST</v>
          </cell>
          <cell r="X72" t="str">
            <v>13 Det Medisinske Fakultet</v>
          </cell>
          <cell r="Y72" t="str">
            <v>1300 Det Medisinske Fakultet felles</v>
          </cell>
        </row>
        <row r="73">
          <cell r="V73">
            <v>130050</v>
          </cell>
          <cell r="W73" t="str">
            <v>130050 REK SØR</v>
          </cell>
          <cell r="X73" t="str">
            <v>13 Det Medisinske Fakultet</v>
          </cell>
          <cell r="Y73" t="str">
            <v>1300 Det Medisinske Fakultet felles</v>
          </cell>
        </row>
        <row r="74">
          <cell r="V74">
            <v>130060</v>
          </cell>
          <cell r="W74" t="str">
            <v>130060 Sekretariatet for utenlandsmedisinere</v>
          </cell>
          <cell r="X74" t="str">
            <v>13 Det Medisinske Fakultet</v>
          </cell>
          <cell r="Y74" t="str">
            <v>1300 Det Medisinske Fakultet felles</v>
          </cell>
        </row>
        <row r="75">
          <cell r="V75">
            <v>130070</v>
          </cell>
          <cell r="W75" t="str">
            <v>130070 Studieseksjonen</v>
          </cell>
          <cell r="X75" t="str">
            <v>13 Det Medisinske Fakultet</v>
          </cell>
          <cell r="Y75" t="str">
            <v>1300 Det Medisinske Fakultet felles</v>
          </cell>
        </row>
        <row r="76">
          <cell r="V76">
            <v>130080</v>
          </cell>
          <cell r="W76" t="str">
            <v>130080 Regionale komiteer for medisinsk forskningsetikk, Region Sør og Øst</v>
          </cell>
          <cell r="X76" t="str">
            <v>13 Det Medisinske Fakultet</v>
          </cell>
          <cell r="Y76" t="str">
            <v>1300 Det Medisinske Fakultet felles</v>
          </cell>
        </row>
        <row r="77">
          <cell r="V77">
            <v>130081</v>
          </cell>
          <cell r="W77" t="str">
            <v>130081 Regional komité for medisinsk forskningsetikk, Øst Avd. A</v>
          </cell>
          <cell r="X77" t="str">
            <v>13 Det Medisinske Fakultet</v>
          </cell>
          <cell r="Y77" t="str">
            <v>1300 Det Medisinske Fakultet felles</v>
          </cell>
        </row>
        <row r="78">
          <cell r="V78">
            <v>130082</v>
          </cell>
          <cell r="W78" t="str">
            <v>130082 Regional komité for medisinsk forskningsetikk, Øst Avd. B</v>
          </cell>
          <cell r="X78" t="str">
            <v>13 Det Medisinske Fakultet</v>
          </cell>
          <cell r="Y78" t="str">
            <v>1300 Det Medisinske Fakultet felles</v>
          </cell>
        </row>
        <row r="79">
          <cell r="V79">
            <v>130083</v>
          </cell>
          <cell r="W79" t="str">
            <v>130083 Regional komité for medisinsk forskningsetikk, Sør Avd. A</v>
          </cell>
          <cell r="X79" t="str">
            <v>13 Det Medisinske Fakultet</v>
          </cell>
          <cell r="Y79" t="str">
            <v>1300 Det Medisinske Fakultet felles</v>
          </cell>
        </row>
        <row r="80">
          <cell r="V80">
            <v>130084</v>
          </cell>
          <cell r="W80" t="str">
            <v>130084 Regional komité for medisinsk forskningsetikk, Sør Avd. B</v>
          </cell>
          <cell r="X80" t="str">
            <v>13 Det Medisinske Fakultet</v>
          </cell>
          <cell r="Y80" t="str">
            <v>1300 Det Medisinske Fakultet felles</v>
          </cell>
        </row>
        <row r="81">
          <cell r="V81">
            <v>130090</v>
          </cell>
          <cell r="W81" t="str">
            <v>130090 Rettsmedisinsk institutt</v>
          </cell>
          <cell r="X81" t="str">
            <v>13 Det Medisinske Fakultet</v>
          </cell>
          <cell r="Y81" t="str">
            <v>1300 Det Medisinske Fakultet felles</v>
          </cell>
        </row>
        <row r="82">
          <cell r="V82">
            <v>130100</v>
          </cell>
          <cell r="W82" t="str">
            <v>130100 &lt;avsluttet 2003&gt; IMBA, Institutt for medisinske basalfag</v>
          </cell>
          <cell r="X82" t="str">
            <v>13 Det Medisinske Fakultet</v>
          </cell>
          <cell r="Y82" t="str">
            <v>1301 Inst Gr Med Basalfag, Felles</v>
          </cell>
        </row>
        <row r="83">
          <cell r="V83">
            <v>130101</v>
          </cell>
          <cell r="W83" t="str">
            <v>130101 &lt;avsluttet 2003&gt; Studieseksjon for medisin</v>
          </cell>
          <cell r="X83" t="str">
            <v>13 Det Medisinske Fakultet</v>
          </cell>
          <cell r="Y83" t="str">
            <v>1301 Inst Gr Med Basalfag, Felles</v>
          </cell>
        </row>
        <row r="84">
          <cell r="V84">
            <v>130102</v>
          </cell>
          <cell r="W84" t="str">
            <v>130102 &lt;avsluttet 2003&gt; SFF Medisin</v>
          </cell>
          <cell r="X84" t="str">
            <v>13 Det Medisinske Fakultet</v>
          </cell>
          <cell r="Y84" t="str">
            <v>1301 Inst Gr Med Basalfag, Felles</v>
          </cell>
        </row>
        <row r="85">
          <cell r="V85">
            <v>130103</v>
          </cell>
          <cell r="W85" t="str">
            <v>130103 &lt;avsluttet 2003&gt; EDB - avdelingen</v>
          </cell>
          <cell r="X85" t="str">
            <v>13 Det Medisinske Fakultet</v>
          </cell>
          <cell r="Y85" t="str">
            <v>1301 Inst Gr Med Basalfag, Felles</v>
          </cell>
        </row>
        <row r="86">
          <cell r="V86">
            <v>130104</v>
          </cell>
          <cell r="W86" t="str">
            <v>130104 &lt;avsluttet 2003&gt; Verksted på Domus Medica</v>
          </cell>
          <cell r="X86" t="str">
            <v>13 Det Medisinske Fakultet</v>
          </cell>
          <cell r="Y86" t="str">
            <v>1301 Inst Gr Med Basalfag, Felles</v>
          </cell>
        </row>
        <row r="87">
          <cell r="V87">
            <v>130105</v>
          </cell>
          <cell r="W87" t="str">
            <v>130105 &lt;avsluttet 2003&gt; Medisinsk informatikk</v>
          </cell>
          <cell r="X87" t="str">
            <v>13 Det Medisinske Fakultet</v>
          </cell>
          <cell r="Y87" t="str">
            <v>1301 Inst Gr Med Basalfag, Felles</v>
          </cell>
        </row>
        <row r="88">
          <cell r="V88">
            <v>130106</v>
          </cell>
          <cell r="W88" t="str">
            <v>130106 &lt;avsluttet 2003&gt; Seksjon for medisinsk statistikk</v>
          </cell>
          <cell r="X88" t="str">
            <v>13 Det Medisinske Fakultet</v>
          </cell>
          <cell r="Y88" t="str">
            <v>1301 Inst Gr Med Basalfag, Felles</v>
          </cell>
        </row>
        <row r="89">
          <cell r="V89">
            <v>130107</v>
          </cell>
          <cell r="W89" t="str">
            <v>130107 &lt;avsluttet 2003&gt; Institutt for medisinske adferdsfag</v>
          </cell>
          <cell r="X89" t="str">
            <v>13 Det Medisinske Fakultet</v>
          </cell>
          <cell r="Y89" t="str">
            <v>1301 Inst Gr Med Basalfag, Felles</v>
          </cell>
        </row>
        <row r="90">
          <cell r="V90">
            <v>130108</v>
          </cell>
          <cell r="W90" t="str">
            <v>130108 &lt;avsluttet 2003&gt; Lab. for medisinsk elektronikk</v>
          </cell>
          <cell r="X90" t="str">
            <v>13 Det Medisinske Fakultet</v>
          </cell>
          <cell r="Y90" t="str">
            <v>1301 Inst Gr Med Basalfag, Felles</v>
          </cell>
        </row>
        <row r="91">
          <cell r="V91">
            <v>130109</v>
          </cell>
          <cell r="W91" t="str">
            <v>130109 &lt;avsluttet 1999&gt;Fysiologisk institutt</v>
          </cell>
          <cell r="X91" t="str">
            <v>13 Det Medisinske Fakultet</v>
          </cell>
          <cell r="Y91" t="str">
            <v>1301 Inst Gr Med Basalfag, Felles</v>
          </cell>
        </row>
        <row r="92">
          <cell r="V92">
            <v>130110</v>
          </cell>
          <cell r="W92" t="str">
            <v>130110 &lt;avsluttet 1999&gt;Nevrofysiologisk Institutt</v>
          </cell>
          <cell r="X92" t="str">
            <v>13 Det Medisinske Fakultet</v>
          </cell>
          <cell r="Y92" t="str">
            <v>1301 Inst Gr Med Basalfag, Felles</v>
          </cell>
        </row>
        <row r="93">
          <cell r="V93">
            <v>130111</v>
          </cell>
          <cell r="W93" t="str">
            <v>130111 &lt;avsluttet 1999&gt;Institutt for medisinsk biokjemi</v>
          </cell>
          <cell r="X93" t="str">
            <v>13 Det Medisinske Fakultet</v>
          </cell>
          <cell r="Y93" t="str">
            <v>1301 Inst Gr Med Basalfag, Felles</v>
          </cell>
        </row>
        <row r="94">
          <cell r="V94">
            <v>130112</v>
          </cell>
          <cell r="W94" t="str">
            <v>130112 &lt;avsluttet 1999&gt;Nevrokjemisk laboratorium</v>
          </cell>
          <cell r="X94" t="str">
            <v>13 Det Medisinske Fakultet</v>
          </cell>
          <cell r="Y94" t="str">
            <v>1301 Inst Gr Med Basalfag, Felles</v>
          </cell>
        </row>
        <row r="95">
          <cell r="V95">
            <v>130113</v>
          </cell>
          <cell r="W95" t="str">
            <v>130113 &lt;avsluttet 1999&gt;Anatomisk institutt</v>
          </cell>
          <cell r="X95" t="str">
            <v>13 Det Medisinske Fakultet</v>
          </cell>
          <cell r="Y95" t="str">
            <v>1301 Inst Gr Med Basalfag, Felles</v>
          </cell>
        </row>
        <row r="96">
          <cell r="V96">
            <v>130114</v>
          </cell>
          <cell r="W96" t="str">
            <v>130114 &lt;avsluttet 1999&gt;Inst. for ernæringsforskning</v>
          </cell>
          <cell r="X96" t="str">
            <v>13 Det Medisinske Fakultet</v>
          </cell>
          <cell r="Y96" t="str">
            <v>1301 Inst Gr Med Basalfag, Felles</v>
          </cell>
        </row>
        <row r="97">
          <cell r="V97">
            <v>130115</v>
          </cell>
          <cell r="W97" t="str">
            <v>130115 &lt;avsluttet 2003&gt; Dyreavdelingen</v>
          </cell>
          <cell r="X97" t="str">
            <v>13 Det Medisinske Fakultet</v>
          </cell>
          <cell r="Y97" t="str">
            <v>1301 Inst Gr Med Basalfag, Felles</v>
          </cell>
        </row>
        <row r="98">
          <cell r="V98">
            <v>130116</v>
          </cell>
          <cell r="W98" t="str">
            <v>130116 &lt;avsluttet 2003&gt; Flymedisin</v>
          </cell>
          <cell r="X98" t="str">
            <v>13 Det Medisinske Fakultet</v>
          </cell>
          <cell r="Y98" t="str">
            <v>1301 Inst Gr Med Basalfag, Felles</v>
          </cell>
        </row>
        <row r="99">
          <cell r="V99">
            <v>130117</v>
          </cell>
          <cell r="W99" t="str">
            <v>130117 &lt;avsluttet 2003&gt; Innsatsomr.:  Klinisk kommunikasjon</v>
          </cell>
          <cell r="X99" t="str">
            <v>13 Det Medisinske Fakultet</v>
          </cell>
          <cell r="Y99" t="str">
            <v>1301 Inst Gr Med Basalfag, Felles</v>
          </cell>
        </row>
        <row r="100">
          <cell r="V100">
            <v>130118</v>
          </cell>
          <cell r="W100" t="str">
            <v>130118 &lt;avsluttet 2003&gt; Forskerlinjen</v>
          </cell>
          <cell r="X100" t="str">
            <v>13 Det Medisinske Fakultet</v>
          </cell>
          <cell r="Y100" t="str">
            <v>1301 Inst Gr Med Basalfag, Felles</v>
          </cell>
        </row>
        <row r="101">
          <cell r="V101">
            <v>130119</v>
          </cell>
          <cell r="W101" t="str">
            <v>130119 &lt;avsluttet 2003&gt; Transgen Enhet</v>
          </cell>
          <cell r="X101" t="str">
            <v>13 Det Medisinske Fakultet</v>
          </cell>
          <cell r="Y101" t="str">
            <v>1301 Inst Gr Med Basalfag, Felles</v>
          </cell>
        </row>
        <row r="102">
          <cell r="V102">
            <v>130120</v>
          </cell>
          <cell r="W102" t="str">
            <v>130120 &lt;avsluttet 2003&gt; Anatomisk institutt</v>
          </cell>
          <cell r="X102" t="str">
            <v>13 Det Medisinske Fakultet</v>
          </cell>
          <cell r="Y102" t="str">
            <v>1301 Inst Gr Med Basalfag, Felles</v>
          </cell>
        </row>
        <row r="103">
          <cell r="V103">
            <v>130121</v>
          </cell>
          <cell r="W103" t="str">
            <v>130121 &lt;avsluttet 2003&gt; ANA21</v>
          </cell>
          <cell r="X103" t="str">
            <v>13 Det Medisinske Fakultet</v>
          </cell>
          <cell r="Y103" t="str">
            <v>1301 Inst Gr Med Basalfag, Felles</v>
          </cell>
        </row>
        <row r="104">
          <cell r="V104">
            <v>130122</v>
          </cell>
          <cell r="W104" t="str">
            <v>130122 &lt;avsluttet 2003&gt; ANA22</v>
          </cell>
          <cell r="X104" t="str">
            <v>13 Det Medisinske Fakultet</v>
          </cell>
          <cell r="Y104" t="str">
            <v>1301 Inst Gr Med Basalfag, Felles</v>
          </cell>
        </row>
        <row r="105">
          <cell r="V105">
            <v>130123</v>
          </cell>
          <cell r="W105" t="str">
            <v>130123 &lt;avsluttet 2003&gt; ANA23</v>
          </cell>
          <cell r="X105" t="str">
            <v>13 Det Medisinske Fakultet</v>
          </cell>
          <cell r="Y105" t="str">
            <v>1301 Inst Gr Med Basalfag, Felles</v>
          </cell>
        </row>
        <row r="106">
          <cell r="V106">
            <v>130124</v>
          </cell>
          <cell r="W106" t="str">
            <v>130124 &lt;avsluttet 2003&gt; ANA24</v>
          </cell>
          <cell r="X106" t="str">
            <v>13 Det Medisinske Fakultet</v>
          </cell>
          <cell r="Y106" t="str">
            <v>1301 Inst Gr Med Basalfag, Felles</v>
          </cell>
        </row>
        <row r="107">
          <cell r="V107">
            <v>130125</v>
          </cell>
          <cell r="W107" t="str">
            <v>130125 &lt;avsluttet 2003&gt; ANA25</v>
          </cell>
          <cell r="X107" t="str">
            <v>13 Det Medisinske Fakultet</v>
          </cell>
          <cell r="Y107" t="str">
            <v>1301 Inst Gr Med Basalfag, Felles</v>
          </cell>
        </row>
        <row r="108">
          <cell r="V108">
            <v>130126</v>
          </cell>
          <cell r="W108" t="str">
            <v>130126 &lt;avsluttet 2003&gt; ANA26</v>
          </cell>
          <cell r="X108" t="str">
            <v>13 Det Medisinske Fakultet</v>
          </cell>
          <cell r="Y108" t="str">
            <v>1301 Inst Gr Med Basalfag, Felles</v>
          </cell>
        </row>
        <row r="109">
          <cell r="V109">
            <v>130127</v>
          </cell>
          <cell r="W109" t="str">
            <v>130127 &lt;avsluttet 2003&gt; ANA27</v>
          </cell>
          <cell r="X109" t="str">
            <v>13 Det Medisinske Fakultet</v>
          </cell>
          <cell r="Y109" t="str">
            <v>1301 Inst Gr Med Basalfag, Felles</v>
          </cell>
        </row>
        <row r="110">
          <cell r="V110">
            <v>130128</v>
          </cell>
          <cell r="W110" t="str">
            <v>130128 &lt;avsluttet 2003&gt; ANA28</v>
          </cell>
          <cell r="X110" t="str">
            <v>13 Det Medisinske Fakultet</v>
          </cell>
          <cell r="Y110" t="str">
            <v>1301 Inst Gr Med Basalfag, Felles</v>
          </cell>
        </row>
        <row r="111">
          <cell r="V111">
            <v>130129</v>
          </cell>
          <cell r="W111" t="str">
            <v>130129 &lt;avsluttet 2003&gt; ANA29</v>
          </cell>
          <cell r="X111" t="str">
            <v>13 Det Medisinske Fakultet</v>
          </cell>
          <cell r="Y111" t="str">
            <v>1301 Inst Gr Med Basalfag, Felles</v>
          </cell>
        </row>
        <row r="112">
          <cell r="V112">
            <v>130130</v>
          </cell>
          <cell r="W112" t="str">
            <v>130130 &lt;avsluttet 2003&gt; ANA30</v>
          </cell>
          <cell r="X112" t="str">
            <v>13 Det Medisinske Fakultet</v>
          </cell>
          <cell r="Y112" t="str">
            <v>1301 Inst Gr Med Basalfag, Felles</v>
          </cell>
        </row>
        <row r="113">
          <cell r="V113">
            <v>130131</v>
          </cell>
          <cell r="W113" t="str">
            <v>130131 &lt;avsluttet 2003&gt; ANA31</v>
          </cell>
          <cell r="X113" t="str">
            <v>13 Det Medisinske Fakultet</v>
          </cell>
          <cell r="Y113" t="str">
            <v>1301 Inst Gr Med Basalfag, Felles</v>
          </cell>
        </row>
        <row r="114">
          <cell r="V114">
            <v>130132</v>
          </cell>
          <cell r="W114" t="str">
            <v>130132 &lt;avsluttet 2003&gt; ANA 32</v>
          </cell>
          <cell r="X114" t="str">
            <v>13 Det Medisinske Fakultet</v>
          </cell>
          <cell r="Y114" t="str">
            <v>1301 Inst Gr Med Basalfag, Felles</v>
          </cell>
        </row>
        <row r="115">
          <cell r="V115">
            <v>130133</v>
          </cell>
          <cell r="W115" t="str">
            <v>130133 &lt;avsluttet 2003&gt; ANA 33</v>
          </cell>
          <cell r="X115" t="str">
            <v>13 Det Medisinske Fakultet</v>
          </cell>
          <cell r="Y115" t="str">
            <v>1301 Inst Gr Med Basalfag, Felles</v>
          </cell>
        </row>
        <row r="116">
          <cell r="V116">
            <v>130140</v>
          </cell>
          <cell r="W116" t="str">
            <v>130140 &lt;avsluttet 2003&gt; Institutt for ernæringsforskning</v>
          </cell>
          <cell r="X116" t="str">
            <v>13 Det Medisinske Fakultet</v>
          </cell>
          <cell r="Y116" t="str">
            <v>1301 Inst Gr Med Basalfag, Felles</v>
          </cell>
        </row>
        <row r="117">
          <cell r="V117">
            <v>130141</v>
          </cell>
          <cell r="W117" t="str">
            <v>130141 &lt;avsluttet 2003&gt; ERN41</v>
          </cell>
          <cell r="X117" t="str">
            <v>13 Det Medisinske Fakultet</v>
          </cell>
          <cell r="Y117" t="str">
            <v>1301 Inst Gr Med Basalfag, Felles</v>
          </cell>
        </row>
        <row r="118">
          <cell r="V118">
            <v>130142</v>
          </cell>
          <cell r="W118" t="str">
            <v>130142 &lt;avsluttet 2003&gt; ERN42</v>
          </cell>
          <cell r="X118" t="str">
            <v>13 Det Medisinske Fakultet</v>
          </cell>
          <cell r="Y118" t="str">
            <v>1301 Inst Gr Med Basalfag, Felles</v>
          </cell>
        </row>
        <row r="119">
          <cell r="V119">
            <v>130143</v>
          </cell>
          <cell r="W119" t="str">
            <v>130143 &lt;avsluttet 2003&gt; ERN43</v>
          </cell>
          <cell r="X119" t="str">
            <v>13 Det Medisinske Fakultet</v>
          </cell>
          <cell r="Y119" t="str">
            <v>1301 Inst Gr Med Basalfag, Felles</v>
          </cell>
        </row>
        <row r="120">
          <cell r="V120">
            <v>130144</v>
          </cell>
          <cell r="W120" t="str">
            <v>130144 &lt;avsluttet 2003&gt; ERN44</v>
          </cell>
          <cell r="X120" t="str">
            <v>13 Det Medisinske Fakultet</v>
          </cell>
          <cell r="Y120" t="str">
            <v>1301 Inst Gr Med Basalfag, Felles</v>
          </cell>
        </row>
        <row r="121">
          <cell r="V121">
            <v>130145</v>
          </cell>
          <cell r="W121" t="str">
            <v>130145 &lt;avsluttet 2003&gt; ERN45</v>
          </cell>
          <cell r="X121" t="str">
            <v>13 Det Medisinske Fakultet</v>
          </cell>
          <cell r="Y121" t="str">
            <v>1301 Inst Gr Med Basalfag, Felles</v>
          </cell>
        </row>
        <row r="122">
          <cell r="V122">
            <v>130146</v>
          </cell>
          <cell r="W122" t="str">
            <v>130146 &lt;avsluttet 2003&gt; ERN46</v>
          </cell>
          <cell r="X122" t="str">
            <v>13 Det Medisinske Fakultet</v>
          </cell>
          <cell r="Y122" t="str">
            <v>1301 Inst Gr Med Basalfag, Felles</v>
          </cell>
        </row>
        <row r="123">
          <cell r="V123">
            <v>130147</v>
          </cell>
          <cell r="W123" t="str">
            <v>130147 &lt;avsluttet 2003&gt; ERN47</v>
          </cell>
          <cell r="X123" t="str">
            <v>13 Det Medisinske Fakultet</v>
          </cell>
          <cell r="Y123" t="str">
            <v>1301 Inst Gr Med Basalfag, Felles</v>
          </cell>
        </row>
        <row r="124">
          <cell r="V124">
            <v>130148</v>
          </cell>
          <cell r="W124" t="str">
            <v>130148 &lt;avsluttet 2003&gt; ERN48</v>
          </cell>
          <cell r="X124" t="str">
            <v>13 Det Medisinske Fakultet</v>
          </cell>
          <cell r="Y124" t="str">
            <v>1301 Inst Gr Med Basalfag, Felles</v>
          </cell>
        </row>
        <row r="125">
          <cell r="V125">
            <v>130149</v>
          </cell>
          <cell r="W125" t="str">
            <v>130149 &lt;avsluttet 2003&gt; ERN49</v>
          </cell>
          <cell r="X125" t="str">
            <v>13 Det Medisinske Fakultet</v>
          </cell>
          <cell r="Y125" t="str">
            <v>1301 Inst Gr Med Basalfag, Felles</v>
          </cell>
        </row>
        <row r="126">
          <cell r="V126">
            <v>130150</v>
          </cell>
          <cell r="W126" t="str">
            <v>130150 &lt;avsluttet 2003&gt; ERN50</v>
          </cell>
          <cell r="X126" t="str">
            <v>13 Det Medisinske Fakultet</v>
          </cell>
          <cell r="Y126" t="str">
            <v>1301 Inst Gr Med Basalfag, Felles</v>
          </cell>
        </row>
        <row r="127">
          <cell r="V127">
            <v>130151</v>
          </cell>
          <cell r="W127" t="str">
            <v>130151 &lt;avsluttet 2003&gt; ERN51</v>
          </cell>
          <cell r="X127" t="str">
            <v>13 Det Medisinske Fakultet</v>
          </cell>
          <cell r="Y127" t="str">
            <v>1301 Inst Gr Med Basalfag, Felles</v>
          </cell>
        </row>
        <row r="128">
          <cell r="V128">
            <v>130152</v>
          </cell>
          <cell r="W128" t="str">
            <v>130152 &lt;avsluttet 2003&gt; ERN52</v>
          </cell>
          <cell r="X128" t="str">
            <v>13 Det Medisinske Fakultet</v>
          </cell>
          <cell r="Y128" t="str">
            <v>1301 Inst Gr Med Basalfag, Felles</v>
          </cell>
        </row>
        <row r="129">
          <cell r="V129">
            <v>130153</v>
          </cell>
          <cell r="W129" t="str">
            <v>130153 &lt;avsluttet 2003&gt; ERN53</v>
          </cell>
          <cell r="X129" t="str">
            <v>13 Det Medisinske Fakultet</v>
          </cell>
          <cell r="Y129" t="str">
            <v>1301 Inst Gr Med Basalfag, Felles</v>
          </cell>
        </row>
        <row r="130">
          <cell r="V130">
            <v>130154</v>
          </cell>
          <cell r="W130" t="str">
            <v>130154 &lt;avsluttet 2003&gt; ERN54</v>
          </cell>
          <cell r="X130" t="str">
            <v>13 Det Medisinske Fakultet</v>
          </cell>
          <cell r="Y130" t="str">
            <v>1301 Inst Gr Med Basalfag, Felles</v>
          </cell>
        </row>
        <row r="131">
          <cell r="V131">
            <v>130155</v>
          </cell>
          <cell r="W131" t="str">
            <v>130155 &lt;avsluttet 2003&gt; ERN55</v>
          </cell>
          <cell r="X131" t="str">
            <v>13 Det Medisinske Fakultet</v>
          </cell>
          <cell r="Y131" t="str">
            <v>1301 Inst Gr Med Basalfag, Felles</v>
          </cell>
        </row>
        <row r="132">
          <cell r="V132">
            <v>130156</v>
          </cell>
          <cell r="W132" t="str">
            <v>130156 &lt;avsluttet 2003&gt; ERN56</v>
          </cell>
          <cell r="X132" t="str">
            <v>13 Det Medisinske Fakultet</v>
          </cell>
          <cell r="Y132" t="str">
            <v>1301 Inst Gr Med Basalfag, Felles</v>
          </cell>
        </row>
        <row r="133">
          <cell r="V133">
            <v>130157</v>
          </cell>
          <cell r="W133" t="str">
            <v>130157 &lt;avsluttet 2003&gt; ERN57 (Knut-Inge Klepp)</v>
          </cell>
          <cell r="X133" t="str">
            <v>13 Det Medisinske Fakultet</v>
          </cell>
          <cell r="Y133" t="str">
            <v>1301 Inst Gr Med Basalfag, Felles</v>
          </cell>
        </row>
        <row r="134">
          <cell r="V134">
            <v>130158</v>
          </cell>
          <cell r="W134" t="str">
            <v>130158 &lt;avsluttet 2003&gt; ERN58</v>
          </cell>
          <cell r="X134" t="str">
            <v>13 Det Medisinske Fakultet</v>
          </cell>
          <cell r="Y134" t="str">
            <v>1301 Inst Gr Med Basalfag, Felles</v>
          </cell>
        </row>
        <row r="135">
          <cell r="V135">
            <v>130159</v>
          </cell>
          <cell r="W135" t="str">
            <v>130159 &lt;avsluttet 2003&gt; ERN59</v>
          </cell>
          <cell r="X135" t="str">
            <v>13 Det Medisinske Fakultet</v>
          </cell>
          <cell r="Y135" t="str">
            <v>1301 Inst Gr Med Basalfag, Felles</v>
          </cell>
        </row>
        <row r="136">
          <cell r="V136">
            <v>130160</v>
          </cell>
          <cell r="W136" t="str">
            <v>130160 &lt;avsluttet 2003&gt; Fysiologisk institutt</v>
          </cell>
          <cell r="X136" t="str">
            <v>13 Det Medisinske Fakultet</v>
          </cell>
          <cell r="Y136" t="str">
            <v>1301 Inst Gr Med Basalfag, Felles</v>
          </cell>
        </row>
        <row r="137">
          <cell r="V137">
            <v>130161</v>
          </cell>
          <cell r="W137" t="str">
            <v>130161 &lt;avsluttet 2003&gt; FYS61</v>
          </cell>
          <cell r="X137" t="str">
            <v>13 Det Medisinske Fakultet</v>
          </cell>
          <cell r="Y137" t="str">
            <v>1301 Inst Gr Med Basalfag, Felles</v>
          </cell>
        </row>
        <row r="138">
          <cell r="V138">
            <v>130162</v>
          </cell>
          <cell r="W138" t="str">
            <v>130162 &lt;avsluttet 2003&gt; FYS62</v>
          </cell>
          <cell r="X138" t="str">
            <v>13 Det Medisinske Fakultet</v>
          </cell>
          <cell r="Y138" t="str">
            <v>1301 Inst Gr Med Basalfag, Felles</v>
          </cell>
        </row>
        <row r="139">
          <cell r="V139">
            <v>130163</v>
          </cell>
          <cell r="W139" t="str">
            <v>130163 &lt;avsluttet 2003&gt; FYS63</v>
          </cell>
          <cell r="X139" t="str">
            <v>13 Det Medisinske Fakultet</v>
          </cell>
          <cell r="Y139" t="str">
            <v>1301 Inst Gr Med Basalfag, Felles</v>
          </cell>
        </row>
        <row r="140">
          <cell r="V140">
            <v>130164</v>
          </cell>
          <cell r="W140" t="str">
            <v>130164 &lt;avsluttet 2003&gt; FYS64</v>
          </cell>
          <cell r="X140" t="str">
            <v>13 Det Medisinske Fakultet</v>
          </cell>
          <cell r="Y140" t="str">
            <v>1301 Inst Gr Med Basalfag, Felles</v>
          </cell>
        </row>
        <row r="141">
          <cell r="V141">
            <v>130165</v>
          </cell>
          <cell r="W141" t="str">
            <v>130165 &lt;avsluttet 2003&gt; FYS65</v>
          </cell>
          <cell r="X141" t="str">
            <v>13 Det Medisinske Fakultet</v>
          </cell>
          <cell r="Y141" t="str">
            <v>1301 Inst Gr Med Basalfag, Felles</v>
          </cell>
        </row>
        <row r="142">
          <cell r="V142">
            <v>130166</v>
          </cell>
          <cell r="W142" t="str">
            <v>130166 &lt;avsluttet 2003&gt; FYS66</v>
          </cell>
          <cell r="X142" t="str">
            <v>13 Det Medisinske Fakultet</v>
          </cell>
          <cell r="Y142" t="str">
            <v>1301 Inst Gr Med Basalfag, Felles</v>
          </cell>
        </row>
        <row r="143">
          <cell r="V143">
            <v>130167</v>
          </cell>
          <cell r="W143" t="str">
            <v>130167 &lt;avsluttet 2003&gt; FYS67</v>
          </cell>
          <cell r="X143" t="str">
            <v>13 Det Medisinske Fakultet</v>
          </cell>
          <cell r="Y143" t="str">
            <v>1301 Inst Gr Med Basalfag, Felles</v>
          </cell>
        </row>
        <row r="144">
          <cell r="V144">
            <v>130168</v>
          </cell>
          <cell r="W144" t="str">
            <v>130168 &lt;avsluttet 2003&gt; FYS68</v>
          </cell>
          <cell r="X144" t="str">
            <v>13 Det Medisinske Fakultet</v>
          </cell>
          <cell r="Y144" t="str">
            <v>1301 Inst Gr Med Basalfag, Felles</v>
          </cell>
        </row>
        <row r="145">
          <cell r="V145">
            <v>130169</v>
          </cell>
          <cell r="W145" t="str">
            <v>130169 &lt;avsluttet 2003&gt; FYS69</v>
          </cell>
          <cell r="X145" t="str">
            <v>13 Det Medisinske Fakultet</v>
          </cell>
          <cell r="Y145" t="str">
            <v>1301 Inst Gr Med Basalfag, Felles</v>
          </cell>
        </row>
        <row r="146">
          <cell r="V146">
            <v>130170</v>
          </cell>
          <cell r="W146" t="str">
            <v>130170 &lt;avsluttet 2003&gt; FYS70</v>
          </cell>
          <cell r="X146" t="str">
            <v>13 Det Medisinske Fakultet</v>
          </cell>
          <cell r="Y146" t="str">
            <v>1301 Inst Gr Med Basalfag, Felles</v>
          </cell>
        </row>
        <row r="147">
          <cell r="V147">
            <v>130171</v>
          </cell>
          <cell r="W147" t="str">
            <v>130171 &lt;avsluttet 2003&gt; FYS71</v>
          </cell>
          <cell r="X147" t="str">
            <v>13 Det Medisinske Fakultet</v>
          </cell>
          <cell r="Y147" t="str">
            <v>1301 Inst Gr Med Basalfag, Felles</v>
          </cell>
        </row>
        <row r="148">
          <cell r="V148">
            <v>130172</v>
          </cell>
          <cell r="W148" t="str">
            <v>130172 &lt;avsluttet 2003&gt; FYS72</v>
          </cell>
          <cell r="X148" t="str">
            <v>13 Det Medisinske Fakultet</v>
          </cell>
          <cell r="Y148" t="str">
            <v>1301 Inst Gr Med Basalfag, Felles</v>
          </cell>
        </row>
        <row r="149">
          <cell r="V149">
            <v>130173</v>
          </cell>
          <cell r="W149" t="str">
            <v>130173 &lt;avsluttet 2003&gt; FYS73</v>
          </cell>
          <cell r="X149" t="str">
            <v>13 Det Medisinske Fakultet</v>
          </cell>
          <cell r="Y149" t="str">
            <v>1301 Inst Gr Med Basalfag, Felles</v>
          </cell>
        </row>
        <row r="150">
          <cell r="V150">
            <v>130174</v>
          </cell>
          <cell r="W150" t="str">
            <v>130174 &lt;avsluttet 2003&gt; FYS74</v>
          </cell>
          <cell r="X150" t="str">
            <v>13 Det Medisinske Fakultet</v>
          </cell>
          <cell r="Y150" t="str">
            <v>1301 Inst Gr Med Basalfag, Felles</v>
          </cell>
        </row>
        <row r="151">
          <cell r="V151">
            <v>130175</v>
          </cell>
          <cell r="W151" t="str">
            <v>130175 &lt;avsluttet 2003&gt; FYS 75</v>
          </cell>
          <cell r="X151" t="str">
            <v>13 Det Medisinske Fakultet</v>
          </cell>
          <cell r="Y151" t="str">
            <v>1301 Inst Gr Med Basalfag, Felles</v>
          </cell>
        </row>
        <row r="152">
          <cell r="V152">
            <v>130180</v>
          </cell>
          <cell r="W152" t="str">
            <v>130180 &lt;avsluttet 2003&gt; Institutt for medisinsk biokjemi</v>
          </cell>
          <cell r="X152" t="str">
            <v>13 Det Medisinske Fakultet</v>
          </cell>
          <cell r="Y152" t="str">
            <v>1301 Inst Gr Med Basalfag, Felles</v>
          </cell>
        </row>
        <row r="153">
          <cell r="V153">
            <v>130181</v>
          </cell>
          <cell r="W153" t="str">
            <v>130181 &lt;avsluttet 2003&gt; BIO81</v>
          </cell>
          <cell r="X153" t="str">
            <v>13 Det Medisinske Fakultet</v>
          </cell>
          <cell r="Y153" t="str">
            <v>1301 Inst Gr Med Basalfag, Felles</v>
          </cell>
        </row>
        <row r="154">
          <cell r="V154">
            <v>130182</v>
          </cell>
          <cell r="W154" t="str">
            <v>130182 &lt;avsluttet 2003&gt; BIO82</v>
          </cell>
          <cell r="X154" t="str">
            <v>13 Det Medisinske Fakultet</v>
          </cell>
          <cell r="Y154" t="str">
            <v>1301 Inst Gr Med Basalfag, Felles</v>
          </cell>
        </row>
        <row r="155">
          <cell r="V155">
            <v>130183</v>
          </cell>
          <cell r="W155" t="str">
            <v>130183 &lt;avsluttet 2003&gt; BIO83</v>
          </cell>
          <cell r="X155" t="str">
            <v>13 Det Medisinske Fakultet</v>
          </cell>
          <cell r="Y155" t="str">
            <v>1301 Inst Gr Med Basalfag, Felles</v>
          </cell>
        </row>
        <row r="156">
          <cell r="V156">
            <v>130184</v>
          </cell>
          <cell r="W156" t="str">
            <v>130184 &lt;avsluttet 2003&gt; BIO84</v>
          </cell>
          <cell r="X156" t="str">
            <v>13 Det Medisinske Fakultet</v>
          </cell>
          <cell r="Y156" t="str">
            <v>1301 Inst Gr Med Basalfag, Felles</v>
          </cell>
        </row>
        <row r="157">
          <cell r="V157">
            <v>130185</v>
          </cell>
          <cell r="W157" t="str">
            <v>130185 &lt;avsluttet 2003&gt; BIO85</v>
          </cell>
          <cell r="X157" t="str">
            <v>13 Det Medisinske Fakultet</v>
          </cell>
          <cell r="Y157" t="str">
            <v>1301 Inst Gr Med Basalfag, Felles</v>
          </cell>
        </row>
        <row r="158">
          <cell r="V158">
            <v>130186</v>
          </cell>
          <cell r="W158" t="str">
            <v>130186 &lt;avsluttet 2003&gt; BIO86</v>
          </cell>
          <cell r="X158" t="str">
            <v>13 Det Medisinske Fakultet</v>
          </cell>
          <cell r="Y158" t="str">
            <v>1301 Inst Gr Med Basalfag, Felles</v>
          </cell>
        </row>
        <row r="159">
          <cell r="V159">
            <v>130187</v>
          </cell>
          <cell r="W159" t="str">
            <v>130187 &lt;avsluttet 2003&gt; BIO87</v>
          </cell>
          <cell r="X159" t="str">
            <v>13 Det Medisinske Fakultet</v>
          </cell>
          <cell r="Y159" t="str">
            <v>1301 Inst Gr Med Basalfag, Felles</v>
          </cell>
        </row>
        <row r="160">
          <cell r="V160">
            <v>130188</v>
          </cell>
          <cell r="W160" t="str">
            <v>130188 &lt;avsluttet 2003&gt; BIO88</v>
          </cell>
          <cell r="X160" t="str">
            <v>13 Det Medisinske Fakultet</v>
          </cell>
          <cell r="Y160" t="str">
            <v>1301 Inst Gr Med Basalfag, Felles</v>
          </cell>
        </row>
        <row r="161">
          <cell r="V161">
            <v>130189</v>
          </cell>
          <cell r="W161" t="str">
            <v>130189 &lt;avsluttet 2003&gt; BIO89</v>
          </cell>
          <cell r="X161" t="str">
            <v>13 Det Medisinske Fakultet</v>
          </cell>
          <cell r="Y161" t="str">
            <v>1301 Inst Gr Med Basalfag, Felles</v>
          </cell>
        </row>
        <row r="162">
          <cell r="V162">
            <v>130190</v>
          </cell>
          <cell r="W162" t="str">
            <v>130190 &lt;avsluttet 2003&gt; BIO90</v>
          </cell>
          <cell r="X162" t="str">
            <v>13 Det Medisinske Fakultet</v>
          </cell>
          <cell r="Y162" t="str">
            <v>1301 Inst Gr Med Basalfag, Felles</v>
          </cell>
        </row>
        <row r="163">
          <cell r="V163">
            <v>130191</v>
          </cell>
          <cell r="W163" t="str">
            <v>130191 &lt;avsluttet 2003&gt; BIO91</v>
          </cell>
          <cell r="X163" t="str">
            <v>13 Det Medisinske Fakultet</v>
          </cell>
          <cell r="Y163" t="str">
            <v>1301 Inst Gr Med Basalfag, Felles</v>
          </cell>
        </row>
        <row r="164">
          <cell r="V164">
            <v>130192</v>
          </cell>
          <cell r="W164" t="str">
            <v>130192 &lt;avsluttet 2003&gt; BIO92</v>
          </cell>
          <cell r="X164" t="str">
            <v>13 Det Medisinske Fakultet</v>
          </cell>
          <cell r="Y164" t="str">
            <v>1301 Inst Gr Med Basalfag, Felles</v>
          </cell>
        </row>
        <row r="165">
          <cell r="V165">
            <v>130193</v>
          </cell>
          <cell r="W165" t="str">
            <v>130193 &lt;avsluttet 2003&gt; BIO93</v>
          </cell>
          <cell r="X165" t="str">
            <v>13 Det Medisinske Fakultet</v>
          </cell>
          <cell r="Y165" t="str">
            <v>1301 Inst Gr Med Basalfag, Felles</v>
          </cell>
        </row>
        <row r="166">
          <cell r="V166">
            <v>130200</v>
          </cell>
          <cell r="W166" t="str">
            <v>130200 &lt;avsluttet 2003&gt; Institutt for allmenn- og samfunnsmedisin</v>
          </cell>
          <cell r="X166" t="str">
            <v>13 Det Medisinske Fakultet</v>
          </cell>
          <cell r="Y166" t="str">
            <v>1302 Allm.Samf.Medisinske Fag</v>
          </cell>
        </row>
        <row r="167">
          <cell r="V167">
            <v>130201</v>
          </cell>
          <cell r="W167" t="str">
            <v>130201 &lt;avsluttet 2003&gt; Biblioteket</v>
          </cell>
          <cell r="X167" t="str">
            <v>13 Det Medisinske Fakultet</v>
          </cell>
          <cell r="Y167" t="str">
            <v>1302 Allm.Samf.Medisinske Fag</v>
          </cell>
        </row>
        <row r="168">
          <cell r="V168">
            <v>130202</v>
          </cell>
          <cell r="W168" t="str">
            <v>130202 &lt;avsluttet 1999&gt;Utplassering Av Studentene</v>
          </cell>
          <cell r="X168" t="str">
            <v>13 Det Medisinske Fakultet</v>
          </cell>
          <cell r="Y168" t="str">
            <v>1302 Allm.Samf.Medisinske Fag</v>
          </cell>
        </row>
        <row r="169">
          <cell r="V169">
            <v>130203</v>
          </cell>
          <cell r="W169" t="str">
            <v>130203 &lt;avsluttet 1999&gt;Adm. Allm.Samf.Medisin</v>
          </cell>
          <cell r="X169" t="str">
            <v>13 Det Medisinske Fakultet</v>
          </cell>
          <cell r="Y169" t="str">
            <v>1302 Allm.Samf.Medisinske Fag</v>
          </cell>
        </row>
        <row r="170">
          <cell r="V170">
            <v>130204</v>
          </cell>
          <cell r="W170" t="str">
            <v>130204 &lt;avsluttet 1999&gt;Allmennmedisin, Seksjon For</v>
          </cell>
          <cell r="X170" t="str">
            <v>13 Det Medisinske Fakultet</v>
          </cell>
          <cell r="Y170" t="str">
            <v>1302 Allm.Samf.Medisinske Fag</v>
          </cell>
        </row>
        <row r="171">
          <cell r="V171">
            <v>130205</v>
          </cell>
          <cell r="W171" t="str">
            <v>130205 &lt;avsluttet 1999&gt;Anvendt Samfunnsmedisin, Seksjon For</v>
          </cell>
          <cell r="X171" t="str">
            <v>13 Det Medisinske Fakultet</v>
          </cell>
          <cell r="Y171" t="str">
            <v>1302 Allm.Samf.Medisinske Fag</v>
          </cell>
        </row>
        <row r="172">
          <cell r="V172">
            <v>130206</v>
          </cell>
          <cell r="W172" t="str">
            <v>130206 &lt;avsluttet 1999&gt;Anvendt Folkehelsevitenskap, Seksjon For</v>
          </cell>
          <cell r="X172" t="str">
            <v>13 Det Medisinske Fakultet</v>
          </cell>
          <cell r="Y172" t="str">
            <v>1302 Allm.Samf.Medisinske Fag</v>
          </cell>
        </row>
        <row r="173">
          <cell r="V173">
            <v>130207</v>
          </cell>
          <cell r="W173" t="str">
            <v>130207 &lt;avsluttet 1999&gt;Arbeidshelse, Seksjon For</v>
          </cell>
          <cell r="X173" t="str">
            <v>13 Det Medisinske Fakultet</v>
          </cell>
          <cell r="Y173" t="str">
            <v>1302 Allm.Samf.Medisinske Fag</v>
          </cell>
        </row>
        <row r="174">
          <cell r="V174">
            <v>130208</v>
          </cell>
          <cell r="W174" t="str">
            <v>130208 &lt;avsluttet 1999&gt;Epidemiologisk Forskning, Senter For</v>
          </cell>
          <cell r="X174" t="str">
            <v>13 Det Medisinske Fakultet</v>
          </cell>
          <cell r="Y174" t="str">
            <v>1302 Allm.Samf.Medisinske Fag</v>
          </cell>
        </row>
        <row r="175">
          <cell r="V175">
            <v>130209</v>
          </cell>
          <cell r="W175" t="str">
            <v>130209 &lt;avsluttet 1999&gt;Forebyggende Medisin, Seksjon For</v>
          </cell>
          <cell r="X175" t="str">
            <v>13 Det Medisinske Fakultet</v>
          </cell>
          <cell r="Y175" t="str">
            <v>1302 Allm.Samf.Medisinske Fag</v>
          </cell>
        </row>
        <row r="176">
          <cell r="V176">
            <v>130210</v>
          </cell>
          <cell r="W176" t="str">
            <v>130210 &lt;avsluttet 1999&gt;Forebyggende Lab For Helse Og Miljøforskning, Seksjon For</v>
          </cell>
          <cell r="X176" t="str">
            <v>13 Det Medisinske Fakultet</v>
          </cell>
          <cell r="Y176" t="str">
            <v>1302 Allm.Samf.Medisinske Fag</v>
          </cell>
        </row>
        <row r="177">
          <cell r="V177">
            <v>130211</v>
          </cell>
          <cell r="W177" t="str">
            <v>130211 &lt;avsluttet 1999&gt;Helseadministrasjon, Senter For</v>
          </cell>
          <cell r="X177" t="str">
            <v>13 Det Medisinske Fakultet</v>
          </cell>
          <cell r="Y177" t="str">
            <v>1302 Allm.Samf.Medisinske Fag</v>
          </cell>
        </row>
        <row r="178">
          <cell r="V178">
            <v>130212</v>
          </cell>
          <cell r="W178" t="str">
            <v>130212 &lt;avsluttet 1999&gt;Internasjonal Helse, Seksjon For</v>
          </cell>
          <cell r="X178" t="str">
            <v>13 Det Medisinske Fakultet</v>
          </cell>
          <cell r="Y178" t="str">
            <v>1302 Allm.Samf.Medisinske Fag</v>
          </cell>
        </row>
        <row r="179">
          <cell r="V179">
            <v>130213</v>
          </cell>
          <cell r="W179" t="str">
            <v>130213 &lt;avsluttet 1999&gt;Medisinsk Antropologi, Seksjon For</v>
          </cell>
          <cell r="X179" t="str">
            <v>13 Det Medisinske Fakultet</v>
          </cell>
          <cell r="Y179" t="str">
            <v>1302 Allm.Samf.Medisinske Fag</v>
          </cell>
        </row>
        <row r="180">
          <cell r="V180">
            <v>130214</v>
          </cell>
          <cell r="W180" t="str">
            <v>130214 &lt;avsluttet 1999&gt;Medisinsk Historie, Seksjon For</v>
          </cell>
          <cell r="X180" t="str">
            <v>13 Det Medisinske Fakultet</v>
          </cell>
          <cell r="Y180" t="str">
            <v>1302 Allm.Samf.Medisinske Fag</v>
          </cell>
        </row>
        <row r="181">
          <cell r="V181">
            <v>130215</v>
          </cell>
          <cell r="W181" t="str">
            <v>130215 &lt;avsluttet 1999&gt;Medisinsk Kvinneforskning, Seksjon For</v>
          </cell>
          <cell r="X181" t="str">
            <v>13 Det Medisinske Fakultet</v>
          </cell>
          <cell r="Y181" t="str">
            <v>1302 Allm.Samf.Medisinske Fag</v>
          </cell>
        </row>
        <row r="182">
          <cell r="V182">
            <v>130216</v>
          </cell>
          <cell r="W182" t="str">
            <v>130216 &lt;avsluttet 1999&gt;Psykiatrisk Helsetjenesteforskning, Seksjon For</v>
          </cell>
          <cell r="X182" t="str">
            <v>13 Det Medisinske Fakultet</v>
          </cell>
          <cell r="Y182" t="str">
            <v>1302 Allm.Samf.Medisinske Fag</v>
          </cell>
        </row>
        <row r="183">
          <cell r="V183">
            <v>130217</v>
          </cell>
          <cell r="W183" t="str">
            <v>130217 &lt;avsluttet 1999&gt;Sosiale Miljøfaktorer Og Helse, Seksjon For</v>
          </cell>
          <cell r="X183" t="str">
            <v>13 Det Medisinske Fakultet</v>
          </cell>
          <cell r="Y183" t="str">
            <v>1302 Allm.Samf.Medisinske Fag</v>
          </cell>
        </row>
        <row r="184">
          <cell r="V184">
            <v>130218</v>
          </cell>
          <cell r="W184" t="str">
            <v>130218 &lt;avsluttet 1999&gt;Sosialmedisin, Seksjon For</v>
          </cell>
          <cell r="X184" t="str">
            <v>13 Det Medisinske Fakultet</v>
          </cell>
          <cell r="Y184" t="str">
            <v>1302 Allm.Samf.Medisinske Fag</v>
          </cell>
        </row>
        <row r="185">
          <cell r="V185">
            <v>130219</v>
          </cell>
          <cell r="W185" t="str">
            <v>130219 &lt;avsluttet 1999&gt;Trygdemedisin, Seksjon For</v>
          </cell>
          <cell r="X185" t="str">
            <v>13 Det Medisinske Fakultet</v>
          </cell>
          <cell r="Y185" t="str">
            <v>1302 Allm.Samf.Medisinske Fag</v>
          </cell>
        </row>
        <row r="186">
          <cell r="V186">
            <v>130220</v>
          </cell>
          <cell r="W186" t="str">
            <v>130220 &lt;avsluttet 2003&gt; Seksjon for allmennmedisin</v>
          </cell>
          <cell r="X186" t="str">
            <v>13 Det Medisinske Fakultet</v>
          </cell>
          <cell r="Y186" t="str">
            <v>1302 Allm.Samf.Medisinske Fag</v>
          </cell>
        </row>
        <row r="187">
          <cell r="V187">
            <v>130221</v>
          </cell>
          <cell r="W187" t="str">
            <v>130221 &lt;avsluttet 2003&gt; Seksjon for allmennpraktikere</v>
          </cell>
          <cell r="X187" t="str">
            <v>13 Det Medisinske Fakultet</v>
          </cell>
          <cell r="Y187" t="str">
            <v>1302 Allm.Samf.Medisinske Fag</v>
          </cell>
        </row>
        <row r="188">
          <cell r="V188">
            <v>130222</v>
          </cell>
          <cell r="W188" t="str">
            <v>130222 &lt;avsluttet 2003&gt; Seksjon for Universitetslektorer ved sykehusene</v>
          </cell>
          <cell r="X188" t="str">
            <v>13 Det Medisinske Fakultet</v>
          </cell>
          <cell r="Y188" t="str">
            <v>1302 Allm.Samf.Medisinske Fag</v>
          </cell>
        </row>
        <row r="189">
          <cell r="V189">
            <v>130223</v>
          </cell>
          <cell r="W189" t="str">
            <v>130223 &lt;avsluttet 2003&gt; Seksjon for primærhelsetjenesten</v>
          </cell>
          <cell r="X189" t="str">
            <v>13 Det Medisinske Fakultet</v>
          </cell>
          <cell r="Y189" t="str">
            <v>1302 Allm.Samf.Medisinske Fag</v>
          </cell>
        </row>
        <row r="190">
          <cell r="V190">
            <v>130230</v>
          </cell>
          <cell r="W190" t="str">
            <v>130230 &lt;avsluttet 2003&gt; Seksjon for forebyggende medisin og epidemiologi</v>
          </cell>
          <cell r="X190" t="str">
            <v>13 Det Medisinske Fakultet</v>
          </cell>
          <cell r="Y190" t="str">
            <v>1302 Allm.Samf.Medisinske Fag</v>
          </cell>
        </row>
        <row r="191">
          <cell r="V191">
            <v>130231</v>
          </cell>
          <cell r="W191">
            <v>130231</v>
          </cell>
          <cell r="X191" t="str">
            <v>13 Det Medisinske Fakultet</v>
          </cell>
          <cell r="Y191" t="str">
            <v>1302 Allm.Samf.Medisinske Fag</v>
          </cell>
        </row>
        <row r="192">
          <cell r="V192">
            <v>130240</v>
          </cell>
          <cell r="W192" t="str">
            <v>130240 &lt;avsluttet 2003&gt; Seksjon for arbeids- og trygdemedisin</v>
          </cell>
          <cell r="X192" t="str">
            <v>13 Det Medisinske Fakultet</v>
          </cell>
          <cell r="Y192" t="str">
            <v>1302 Allm.Samf.Medisinske Fag</v>
          </cell>
        </row>
        <row r="193">
          <cell r="V193">
            <v>130241</v>
          </cell>
          <cell r="W193">
            <v>130241</v>
          </cell>
          <cell r="X193" t="str">
            <v>13 Det Medisinske Fakultet</v>
          </cell>
          <cell r="Y193" t="str">
            <v>1302 Allm.Samf.Medisinske Fag</v>
          </cell>
        </row>
        <row r="194">
          <cell r="V194">
            <v>130242</v>
          </cell>
          <cell r="W194">
            <v>130242</v>
          </cell>
          <cell r="X194" t="str">
            <v>13 Det Medisinske Fakultet</v>
          </cell>
          <cell r="Y194" t="str">
            <v>1302 Allm.Samf.Medisinske Fag</v>
          </cell>
        </row>
        <row r="195">
          <cell r="V195">
            <v>130250</v>
          </cell>
          <cell r="W195" t="str">
            <v>130250 &lt;avsluttet 2003&gt; Seksjon for medisinsk antropologi, internasjonal helse og medisinsk historie.</v>
          </cell>
          <cell r="X195" t="str">
            <v>13 Det Medisinske Fakultet</v>
          </cell>
          <cell r="Y195" t="str">
            <v>1302 Allm.Samf.Medisinske Fag</v>
          </cell>
        </row>
        <row r="196">
          <cell r="V196">
            <v>130251</v>
          </cell>
          <cell r="W196">
            <v>130251</v>
          </cell>
          <cell r="X196" t="str">
            <v>13 Det Medisinske Fakultet</v>
          </cell>
          <cell r="Y196" t="str">
            <v>1302 Allm.Samf.Medisinske Fag</v>
          </cell>
        </row>
        <row r="197">
          <cell r="V197">
            <v>130252</v>
          </cell>
          <cell r="W197">
            <v>130252</v>
          </cell>
          <cell r="X197" t="str">
            <v>13 Det Medisinske Fakultet</v>
          </cell>
          <cell r="Y197" t="str">
            <v>1302 Allm.Samf.Medisinske Fag</v>
          </cell>
        </row>
        <row r="198">
          <cell r="V198">
            <v>130260</v>
          </cell>
          <cell r="W198" t="str">
            <v>130260 &lt;avsluttet 2003&gt; Senter for helseadministrasjon</v>
          </cell>
          <cell r="X198" t="str">
            <v>13 Det Medisinske Fakultet</v>
          </cell>
          <cell r="Y198" t="str">
            <v>1302 Allm.Samf.Medisinske Fag</v>
          </cell>
        </row>
        <row r="199">
          <cell r="V199">
            <v>130261</v>
          </cell>
          <cell r="W199" t="str">
            <v>130261 &lt;avsluttet 2003&gt; Bachelor og masterstudier i helseledelse og helseøkonomi</v>
          </cell>
          <cell r="X199" t="str">
            <v>13 Det Medisinske Fakultet</v>
          </cell>
          <cell r="Y199" t="str">
            <v>1302 Allm.Samf.Medisinske Fag</v>
          </cell>
        </row>
        <row r="200">
          <cell r="V200">
            <v>130270</v>
          </cell>
          <cell r="W200" t="str">
            <v>130270 &lt;avsluttet 2003&gt; Seksjon for Internasjonal helse</v>
          </cell>
          <cell r="X200" t="str">
            <v>13 Det Medisinske Fakultet</v>
          </cell>
          <cell r="Y200" t="str">
            <v>1302 Allm.Samf.Medisinske Fag</v>
          </cell>
        </row>
        <row r="201">
          <cell r="V201">
            <v>130280</v>
          </cell>
          <cell r="W201" t="str">
            <v>130280 &lt;avsluttet 2003&gt; Seksjon for medisinsk kvinneforskning</v>
          </cell>
          <cell r="X201" t="str">
            <v>13 Det Medisinske Fakultet</v>
          </cell>
          <cell r="Y201" t="str">
            <v>1302 Allm.Samf.Medisinske Fag</v>
          </cell>
        </row>
        <row r="202">
          <cell r="V202">
            <v>130300</v>
          </cell>
          <cell r="W202" t="str">
            <v>130300 &lt;avsluttet 2003&gt; Instituttgruppe for psykiatri</v>
          </cell>
          <cell r="X202" t="str">
            <v>13 Det Medisinske Fakultet</v>
          </cell>
          <cell r="Y202" t="str">
            <v>1303 Inst Gruppe For Psykiatri</v>
          </cell>
        </row>
        <row r="203">
          <cell r="V203">
            <v>130301</v>
          </cell>
          <cell r="W203" t="str">
            <v>130301 &lt;avsluttet 1999&gt;Inst Gruppe For Psykiatri, Admin.</v>
          </cell>
          <cell r="X203" t="str">
            <v>13 Det Medisinske Fakultet</v>
          </cell>
          <cell r="Y203" t="str">
            <v>1303 Inst Gruppe For Psykiatri</v>
          </cell>
        </row>
        <row r="204">
          <cell r="V204">
            <v>130302</v>
          </cell>
          <cell r="W204" t="str">
            <v>130302 &lt;avsluttet 1999&gt;Psykosomatisk Avd. Rh</v>
          </cell>
          <cell r="X204" t="str">
            <v>13 Det Medisinske Fakultet</v>
          </cell>
          <cell r="Y204" t="str">
            <v>1303 Inst Gruppe For Psykiatri</v>
          </cell>
        </row>
        <row r="205">
          <cell r="V205">
            <v>130303</v>
          </cell>
          <cell r="W205" t="str">
            <v>130303 &lt;avsluttet 1999&gt;Univenh Klinikk For Psykiatri, Us</v>
          </cell>
          <cell r="X205" t="str">
            <v>13 Det Medisinske Fakultet</v>
          </cell>
          <cell r="Y205" t="str">
            <v>1303 Inst Gruppe For Psykiatri</v>
          </cell>
        </row>
        <row r="206">
          <cell r="V206">
            <v>130304</v>
          </cell>
          <cell r="W206" t="str">
            <v>130304 &lt;avsluttet 1999&gt;Univenh Aker Sykehus, Div Psykiatri</v>
          </cell>
          <cell r="X206" t="str">
            <v>13 Det Medisinske Fakultet</v>
          </cell>
          <cell r="Y206" t="str">
            <v>1303 Inst Gruppe For Psykiatri</v>
          </cell>
        </row>
        <row r="207">
          <cell r="V207">
            <v>130305</v>
          </cell>
          <cell r="W207" t="str">
            <v>130305 &lt;avsluttet 1999&gt;Psykiatrisk Institutt</v>
          </cell>
          <cell r="X207" t="str">
            <v>13 Det Medisinske Fakultet</v>
          </cell>
          <cell r="Y207" t="str">
            <v>1303 Inst Gruppe For Psykiatri</v>
          </cell>
        </row>
        <row r="208">
          <cell r="V208">
            <v>130306</v>
          </cell>
          <cell r="W208" t="str">
            <v>130306 &lt;avsluttet 1999&gt;Senter F. Barne- Og Ungdomspsykiatri</v>
          </cell>
          <cell r="X208" t="str">
            <v>13 Det Medisinske Fakultet</v>
          </cell>
          <cell r="Y208" t="str">
            <v>1303 Inst Gruppe For Psykiatri</v>
          </cell>
        </row>
        <row r="209">
          <cell r="V209">
            <v>130307</v>
          </cell>
          <cell r="W209" t="str">
            <v>130307 &lt;avsluttet 1999&gt;Barne- Og Ungdomspsykiatrisk Seksjon</v>
          </cell>
          <cell r="X209" t="str">
            <v>13 Det Medisinske Fakultet</v>
          </cell>
          <cell r="Y209" t="str">
            <v>1303 Inst Gruppe For Psykiatri</v>
          </cell>
        </row>
        <row r="210">
          <cell r="V210">
            <v>130308</v>
          </cell>
          <cell r="W210" t="str">
            <v>130308 &lt;avsluttet 1999&gt;Psykososialt Senter For Flyktninger</v>
          </cell>
          <cell r="X210" t="str">
            <v>13 Det Medisinske Fakultet</v>
          </cell>
          <cell r="Y210" t="str">
            <v>1303 Inst Gruppe For Psykiatri</v>
          </cell>
        </row>
        <row r="211">
          <cell r="V211">
            <v>130309</v>
          </cell>
          <cell r="W211" t="str">
            <v>130309 &lt;avsluttet 1999&gt;Selvmordsforskning, Seksjon For</v>
          </cell>
          <cell r="X211" t="str">
            <v>13 Det Medisinske Fakultet</v>
          </cell>
          <cell r="Y211" t="str">
            <v>1303 Inst Gruppe For Psykiatri</v>
          </cell>
        </row>
        <row r="212">
          <cell r="V212">
            <v>130310</v>
          </cell>
          <cell r="W212" t="str">
            <v>130310 &lt;avsluttet 2003&gt; Rikshospitalet, Psykosomatisk avdeling</v>
          </cell>
          <cell r="X212" t="str">
            <v>13 Det Medisinske Fakultet</v>
          </cell>
          <cell r="Y212" t="str">
            <v>1303 Inst Gruppe For Psykiatri</v>
          </cell>
        </row>
        <row r="213">
          <cell r="V213">
            <v>130320</v>
          </cell>
          <cell r="W213" t="str">
            <v>130320 &lt;avsluttet 2003&gt; Ullevål sykehus, Klinikk for psykiatri</v>
          </cell>
          <cell r="X213" t="str">
            <v>13 Det Medisinske Fakultet</v>
          </cell>
          <cell r="Y213" t="str">
            <v>1303 Inst Gruppe For Psykiatri</v>
          </cell>
        </row>
        <row r="214">
          <cell r="V214">
            <v>130330</v>
          </cell>
          <cell r="W214" t="str">
            <v>130330 &lt;avsluttet 2003&gt; Aker sykehus, Divisjon psykiatri</v>
          </cell>
          <cell r="X214" t="str">
            <v>13 Det Medisinske Fakultet</v>
          </cell>
          <cell r="Y214" t="str">
            <v>1303 Inst Gruppe For Psykiatri</v>
          </cell>
        </row>
        <row r="215">
          <cell r="V215">
            <v>130340</v>
          </cell>
          <cell r="W215" t="str">
            <v>130340 &lt;avsluttet 2003&gt; Psykiatrisk institutt, Vindern</v>
          </cell>
          <cell r="X215" t="str">
            <v>13 Det Medisinske Fakultet</v>
          </cell>
          <cell r="Y215" t="str">
            <v>1303 Inst Gruppe For Psykiatri</v>
          </cell>
        </row>
        <row r="216">
          <cell r="V216">
            <v>130350</v>
          </cell>
          <cell r="W216" t="str">
            <v>130350 &lt;avsluttet 2003&gt; Senter for barne- og ungdomspsykiatri</v>
          </cell>
          <cell r="X216" t="str">
            <v>13 Det Medisinske Fakultet</v>
          </cell>
          <cell r="Y216" t="str">
            <v>1303 Inst Gruppe For Psykiatri</v>
          </cell>
        </row>
        <row r="217">
          <cell r="V217">
            <v>130360</v>
          </cell>
          <cell r="W217" t="str">
            <v>130360 &lt;avsluttet 2003&gt; Rikshospitalet, Barne- og ungdomspsykiatrisk seksjon</v>
          </cell>
          <cell r="X217" t="str">
            <v>13 Det Medisinske Fakultet</v>
          </cell>
          <cell r="Y217" t="str">
            <v>1303 Inst Gruppe For Psykiatri</v>
          </cell>
        </row>
        <row r="218">
          <cell r="V218">
            <v>130370</v>
          </cell>
          <cell r="W218" t="str">
            <v>130370 &lt;avsluttet 2003&gt; Psykososialt senter for flyktninger</v>
          </cell>
          <cell r="X218" t="str">
            <v>13 Det Medisinske Fakultet</v>
          </cell>
          <cell r="Y218" t="str">
            <v>1303 Inst Gruppe For Psykiatri</v>
          </cell>
        </row>
        <row r="219">
          <cell r="V219">
            <v>130380</v>
          </cell>
          <cell r="W219" t="str">
            <v>130380 &lt;avsluttet 2003&gt; Seksjon for selvmordsforskning</v>
          </cell>
          <cell r="X219" t="str">
            <v>13 Det Medisinske Fakultet</v>
          </cell>
          <cell r="Y219" t="str">
            <v>1303 Inst Gruppe For Psykiatri</v>
          </cell>
        </row>
        <row r="220">
          <cell r="V220">
            <v>130390</v>
          </cell>
          <cell r="W220" t="str">
            <v>130390 &lt;avsluttet 2003&gt; Seksjon for kliniske rusmiddelproblemer</v>
          </cell>
          <cell r="X220" t="str">
            <v>13 Det Medisinske Fakultet</v>
          </cell>
          <cell r="Y220" t="str">
            <v>1303 Inst Gruppe For Psykiatri</v>
          </cell>
        </row>
        <row r="221">
          <cell r="V221">
            <v>130400</v>
          </cell>
          <cell r="W221" t="str">
            <v>130400 &lt;avsluttet 2003&gt; Instituttgruppe for klinisk medisin RH/DNR</v>
          </cell>
          <cell r="X221" t="str">
            <v>13 Det Medisinske Fakultet</v>
          </cell>
          <cell r="Y221" t="str">
            <v>1304 Klinisk Medisin, RH/DNR, Inst Gruppe For</v>
          </cell>
        </row>
        <row r="222">
          <cell r="V222">
            <v>130401</v>
          </cell>
          <cell r="W222" t="str">
            <v>130401 &lt;avsluttet 1999&gt;Inst Gruppe Klinisk Medisin, Rh, Admin</v>
          </cell>
          <cell r="X222" t="str">
            <v>13 Det Medisinske Fakultet</v>
          </cell>
          <cell r="Y222" t="str">
            <v>1304 Klinisk Medisin, RH/DNR, Inst Gruppe For</v>
          </cell>
        </row>
        <row r="223">
          <cell r="V223">
            <v>130402</v>
          </cell>
          <cell r="W223" t="str">
            <v>130402 &lt;avsluttet 1999&gt;Kirurgisk Forskning, Rh, Inst For</v>
          </cell>
          <cell r="X223" t="str">
            <v>13 Det Medisinske Fakultet</v>
          </cell>
          <cell r="Y223" t="str">
            <v>1304 Klinisk Medisin, RH/DNR, Inst Gruppe For</v>
          </cell>
        </row>
        <row r="224">
          <cell r="V224">
            <v>130403</v>
          </cell>
          <cell r="W224" t="str">
            <v>130403 &lt;avsluttet 1999&gt;Seksjon For Eksperimentell Nevrokirurgi, Rh</v>
          </cell>
          <cell r="X224" t="str">
            <v>13 Det Medisinske Fakultet</v>
          </cell>
          <cell r="Y224" t="str">
            <v>1304 Klinisk Medisin, RH/DNR, Inst Gruppe For</v>
          </cell>
        </row>
        <row r="225">
          <cell r="V225">
            <v>130404</v>
          </cell>
          <cell r="W225" t="str">
            <v>130404 &lt;avsluttet 1999&gt;Institutt For Indremedisinsk Forskning, Rh</v>
          </cell>
          <cell r="X225" t="str">
            <v>13 Det Medisinske Fakultet</v>
          </cell>
          <cell r="Y225" t="str">
            <v>1304 Klinisk Medisin, RH/DNR, Inst Gruppe For</v>
          </cell>
        </row>
        <row r="226">
          <cell r="V226">
            <v>130405</v>
          </cell>
          <cell r="W226" t="str">
            <v>130405 &lt;avsluttet 1999&gt;Anestesiavdelingen, Rh</v>
          </cell>
          <cell r="X226" t="str">
            <v>13 Det Medisinske Fakultet</v>
          </cell>
          <cell r="Y226" t="str">
            <v>1304 Klinisk Medisin, RH/DNR, Inst Gruppe For</v>
          </cell>
        </row>
        <row r="227">
          <cell r="V227">
            <v>130406</v>
          </cell>
          <cell r="W227" t="str">
            <v>130406 &lt;avsluttet 1999&gt;Barneklinikken, Rh</v>
          </cell>
          <cell r="X227" t="str">
            <v>13 Det Medisinske Fakultet</v>
          </cell>
          <cell r="Y227" t="str">
            <v>1304 Klinisk Medisin, RH/DNR, Inst Gruppe For</v>
          </cell>
        </row>
        <row r="228">
          <cell r="V228">
            <v>130407</v>
          </cell>
          <cell r="W228" t="str">
            <v>130407 &lt;avsluttet 1999&gt;Pediatrisk Forskningsinstitutt, Rh</v>
          </cell>
          <cell r="X228" t="str">
            <v>13 Det Medisinske Fakultet</v>
          </cell>
          <cell r="Y228" t="str">
            <v>1304 Klinisk Medisin, RH/DNR, Inst Gruppe For</v>
          </cell>
        </row>
        <row r="229">
          <cell r="V229">
            <v>130408</v>
          </cell>
          <cell r="W229" t="str">
            <v>130408 &lt;avsluttet 1999&gt;Hudavdelingen, Rh</v>
          </cell>
          <cell r="X229" t="str">
            <v>13 Det Medisinske Fakultet</v>
          </cell>
          <cell r="Y229" t="str">
            <v>1304 Klinisk Medisin, RH/DNR, Inst Gruppe For</v>
          </cell>
        </row>
        <row r="230">
          <cell r="V230">
            <v>130409</v>
          </cell>
          <cell r="W230" t="str">
            <v>130409 &lt;avsluttet 1999&gt;Thoraxkirurgisk avdeling</v>
          </cell>
          <cell r="X230" t="str">
            <v>13 Det Medisinske Fakultet</v>
          </cell>
          <cell r="Y230" t="str">
            <v>1304 Klinisk Medisin, RH/DNR, Inst Gruppe For</v>
          </cell>
        </row>
        <row r="231">
          <cell r="V231">
            <v>130410</v>
          </cell>
          <cell r="W231" t="str">
            <v>130410 &lt;avsluttet 1999&gt;Kirurgisk avdeling</v>
          </cell>
          <cell r="X231" t="str">
            <v>13 Det Medisinske Fakultet</v>
          </cell>
          <cell r="Y231" t="str">
            <v>1304 Klinisk Medisin, RH/DNR, Inst Gruppe For</v>
          </cell>
        </row>
        <row r="232">
          <cell r="V232">
            <v>130411</v>
          </cell>
          <cell r="W232" t="str">
            <v>130411 &lt;avsluttet 1999&gt;Kvinneklinikken, Rh</v>
          </cell>
          <cell r="X232" t="str">
            <v>13 Det Medisinske Fakultet</v>
          </cell>
          <cell r="Y232" t="str">
            <v>1304 Klinisk Medisin, RH/DNR, Inst Gruppe For</v>
          </cell>
        </row>
        <row r="233">
          <cell r="V233">
            <v>130412</v>
          </cell>
          <cell r="W233" t="str">
            <v>130412 &lt;avsluttet 1999&gt;Lungemedisinsk avdeling</v>
          </cell>
          <cell r="X233" t="str">
            <v>13 Det Medisinske Fakultet</v>
          </cell>
          <cell r="Y233" t="str">
            <v>1304 Klinisk Medisin, RH/DNR, Inst Gruppe For</v>
          </cell>
        </row>
        <row r="234">
          <cell r="V234">
            <v>130413</v>
          </cell>
          <cell r="W234" t="str">
            <v>130413 &lt;avsluttet 1999&gt;Medisinsk avdeling</v>
          </cell>
          <cell r="X234" t="str">
            <v>13 Det Medisinske Fakultet</v>
          </cell>
          <cell r="Y234" t="str">
            <v>1304 Klinisk Medisin, RH/DNR, Inst Gruppe For</v>
          </cell>
        </row>
        <row r="235">
          <cell r="V235">
            <v>130414</v>
          </cell>
          <cell r="W235" t="str">
            <v>130414 &lt;avsluttet 1999&gt;Hjertemedisinsk avdeling</v>
          </cell>
          <cell r="X235" t="str">
            <v>13 Det Medisinske Fakultet</v>
          </cell>
          <cell r="Y235" t="str">
            <v>1304 Klinisk Medisin, RH/DNR, Inst Gruppe For</v>
          </cell>
        </row>
        <row r="236">
          <cell r="V236">
            <v>130415</v>
          </cell>
          <cell r="W236" t="str">
            <v>130415 &lt;avsluttet 1999&gt;Medisinsk Poliklinikk, Rh</v>
          </cell>
          <cell r="X236" t="str">
            <v>13 Det Medisinske Fakultet</v>
          </cell>
          <cell r="Y236" t="str">
            <v>1304 Klinisk Medisin, RH/DNR, Inst Gruppe For</v>
          </cell>
        </row>
        <row r="237">
          <cell r="V237">
            <v>130416</v>
          </cell>
          <cell r="W237" t="str">
            <v>130416 &lt;avsluttet 1999&gt;Nevrokirurgisk Avdeling, Rh</v>
          </cell>
          <cell r="X237" t="str">
            <v>13 Det Medisinske Fakultet</v>
          </cell>
          <cell r="Y237" t="str">
            <v>1304 Klinisk Medisin, RH/DNR, Inst Gruppe For</v>
          </cell>
        </row>
        <row r="238">
          <cell r="V238">
            <v>130417</v>
          </cell>
          <cell r="W238" t="str">
            <v>130417 &lt;avsluttet 1999&gt;Nevrologisk Avdeling, Rh</v>
          </cell>
          <cell r="X238" t="str">
            <v>13 Det Medisinske Fakultet</v>
          </cell>
          <cell r="Y238" t="str">
            <v>1304 Klinisk Medisin, RH/DNR, Inst Gruppe For</v>
          </cell>
        </row>
        <row r="239">
          <cell r="V239">
            <v>130418</v>
          </cell>
          <cell r="W239" t="str">
            <v>130418 &lt;avsluttet 1999&gt;Plastisk Kirurgisk Avdeling, Rh</v>
          </cell>
          <cell r="X239" t="str">
            <v>13 Det Medisinske Fakultet</v>
          </cell>
          <cell r="Y239" t="str">
            <v>1304 Klinisk Medisin, RH/DNR, Inst Gruppe For</v>
          </cell>
        </row>
        <row r="240">
          <cell r="V240">
            <v>130419</v>
          </cell>
          <cell r="W240" t="str">
            <v>130419 &lt;avsluttet 1999&gt;Røntgen-Radiumavdelingen, Rh</v>
          </cell>
          <cell r="X240" t="str">
            <v>13 Det Medisinske Fakultet</v>
          </cell>
          <cell r="Y240" t="str">
            <v>1304 Klinisk Medisin, RH/DNR, Inst Gruppe For</v>
          </cell>
        </row>
        <row r="241">
          <cell r="V241">
            <v>130420</v>
          </cell>
          <cell r="W241" t="str">
            <v>130420 &lt;avsluttet 1999&gt;Øre-Nese-Halsavdelingen, Rh</v>
          </cell>
          <cell r="X241" t="str">
            <v>13 Det Medisinske Fakultet</v>
          </cell>
          <cell r="Y241" t="str">
            <v>1304 Klinisk Medisin, RH/DNR, Inst Gruppe For</v>
          </cell>
        </row>
        <row r="242">
          <cell r="V242">
            <v>130421</v>
          </cell>
          <cell r="W242" t="str">
            <v>130421 &lt;avsluttet 1999&gt;Øyeavdelingen, Rh</v>
          </cell>
          <cell r="X242" t="str">
            <v>13 Det Medisinske Fakultet</v>
          </cell>
          <cell r="Y242" t="str">
            <v>1304 Klinisk Medisin, RH/DNR, Inst Gruppe For</v>
          </cell>
        </row>
        <row r="243">
          <cell r="V243">
            <v>130422</v>
          </cell>
          <cell r="W243" t="str">
            <v>130422 &lt;avsluttet 1999&gt;Rikshospitalets Revmatismesykehus</v>
          </cell>
          <cell r="X243" t="str">
            <v>13 Det Medisinske Fakultet</v>
          </cell>
          <cell r="Y243" t="str">
            <v>1304 Klinisk Medisin, RH/DNR, Inst Gruppe For</v>
          </cell>
        </row>
        <row r="244">
          <cell r="V244">
            <v>130423</v>
          </cell>
          <cell r="W244" t="str">
            <v>130423 &lt;avsluttet 1999&gt;Rikshospitalets Senter For Ortopedi</v>
          </cell>
          <cell r="X244" t="str">
            <v>13 Det Medisinske Fakultet</v>
          </cell>
          <cell r="Y244" t="str">
            <v>1304 Klinisk Medisin, RH/DNR, Inst Gruppe For</v>
          </cell>
        </row>
        <row r="245">
          <cell r="V245">
            <v>130424</v>
          </cell>
          <cell r="W245" t="str">
            <v>130424 &lt;avsluttet 1999&gt;Det Norske Radiumhospital</v>
          </cell>
          <cell r="X245" t="str">
            <v>13 Det Medisinske Fakultet</v>
          </cell>
          <cell r="Y245" t="str">
            <v>1304 Klinisk Medisin, RH/DNR, Inst Gruppe For</v>
          </cell>
        </row>
        <row r="246">
          <cell r="V246">
            <v>130425</v>
          </cell>
          <cell r="W246" t="str">
            <v>130425 &lt;avsluttet 2003&gt; Bioteknologisenteret</v>
          </cell>
          <cell r="X246" t="str">
            <v>13 Det Medisinske Fakultet</v>
          </cell>
          <cell r="Y246" t="str">
            <v>1304 Klinisk Medisin, RH/DNR, Inst Gruppe For</v>
          </cell>
        </row>
        <row r="247">
          <cell r="V247">
            <v>130426</v>
          </cell>
          <cell r="W247" t="str">
            <v>130426 &lt;avsluttet 1999&gt;Moskva, Senter for medisinske studier</v>
          </cell>
          <cell r="X247" t="str">
            <v>13 Det Medisinske Fakultet</v>
          </cell>
          <cell r="Y247" t="str">
            <v>1304 Klinisk Medisin, RH/DNR, Inst Gruppe For</v>
          </cell>
        </row>
        <row r="248">
          <cell r="V248">
            <v>130430</v>
          </cell>
          <cell r="W248" t="str">
            <v>130430 &lt;avsluttet 2003&gt; Institutt for kirurgisk forskning, RH</v>
          </cell>
          <cell r="X248" t="str">
            <v>13 Det Medisinske Fakultet</v>
          </cell>
          <cell r="Y248" t="str">
            <v>1304 Klinisk Medisin, RH/DNR, Inst Gruppe For</v>
          </cell>
        </row>
        <row r="249">
          <cell r="V249">
            <v>130431</v>
          </cell>
          <cell r="W249" t="str">
            <v>130431 &lt;avsluttet 2003&gt; Institutt for indremedisinsk forskning, RH</v>
          </cell>
          <cell r="X249" t="str">
            <v>13 Det Medisinske Fakultet</v>
          </cell>
          <cell r="Y249" t="str">
            <v>1304 Klinisk Medisin, RH/DNR, Inst Gruppe For</v>
          </cell>
        </row>
        <row r="250">
          <cell r="V250">
            <v>130432</v>
          </cell>
          <cell r="W250" t="str">
            <v>130432 &lt;avsluttet 2003&gt; Anestesiavdelingen, RH</v>
          </cell>
          <cell r="X250" t="str">
            <v>13 Det Medisinske Fakultet</v>
          </cell>
          <cell r="Y250" t="str">
            <v>1304 Klinisk Medisin, RH/DNR, Inst Gruppe For</v>
          </cell>
        </row>
        <row r="251">
          <cell r="V251">
            <v>130433</v>
          </cell>
          <cell r="W251" t="str">
            <v>130433 &lt;avsluttet 2003&gt; Barneklinikken, RH</v>
          </cell>
          <cell r="X251" t="str">
            <v>13 Det Medisinske Fakultet</v>
          </cell>
          <cell r="Y251" t="str">
            <v>1304 Klinisk Medisin, RH/DNR, Inst Gruppe For</v>
          </cell>
        </row>
        <row r="252">
          <cell r="V252">
            <v>130434</v>
          </cell>
          <cell r="W252" t="str">
            <v>130434 &lt;avsluttet 2003&gt; Pediatrisk forskningsinstitutt, RH</v>
          </cell>
          <cell r="X252" t="str">
            <v>13 Det Medisinske Fakultet</v>
          </cell>
          <cell r="Y252" t="str">
            <v>1304 Klinisk Medisin, RH/DNR, Inst Gruppe For</v>
          </cell>
        </row>
        <row r="253">
          <cell r="V253">
            <v>130435</v>
          </cell>
          <cell r="W253" t="str">
            <v>130435 &lt;avsluttet 2003&gt; Hudavdelingen, RH</v>
          </cell>
          <cell r="X253" t="str">
            <v>13 Det Medisinske Fakultet</v>
          </cell>
          <cell r="Y253" t="str">
            <v>1304 Klinisk Medisin, RH/DNR, Inst Gruppe For</v>
          </cell>
        </row>
        <row r="254">
          <cell r="V254">
            <v>130436</v>
          </cell>
          <cell r="W254" t="str">
            <v>130436 &lt;avsluttet 2003&gt; Thoraxkirurgisk avdeling, RH</v>
          </cell>
          <cell r="X254" t="str">
            <v>13 Det Medisinske Fakultet</v>
          </cell>
          <cell r="Y254" t="str">
            <v>1304 Klinisk Medisin, RH/DNR, Inst Gruppe For</v>
          </cell>
        </row>
        <row r="255">
          <cell r="V255">
            <v>130437</v>
          </cell>
          <cell r="W255" t="str">
            <v>130437 &lt;avsluttet 2003&gt; Kirurgisk avdeling, RH</v>
          </cell>
          <cell r="X255" t="str">
            <v>13 Det Medisinske Fakultet</v>
          </cell>
          <cell r="Y255" t="str">
            <v>1304 Klinisk Medisin, RH/DNR, Inst Gruppe For</v>
          </cell>
        </row>
        <row r="256">
          <cell r="V256">
            <v>130438</v>
          </cell>
          <cell r="W256" t="str">
            <v>130438 &lt;avsluttet 2003&gt; Kvinneklinikken, RH</v>
          </cell>
          <cell r="X256" t="str">
            <v>13 Det Medisinske Fakultet</v>
          </cell>
          <cell r="Y256" t="str">
            <v>1304 Klinisk Medisin, RH/DNR, Inst Gruppe For</v>
          </cell>
        </row>
        <row r="257">
          <cell r="V257">
            <v>130439</v>
          </cell>
          <cell r="W257" t="str">
            <v>130439 &lt;avsluttet 2003&gt; Lungemedisinsk avdeling, RH</v>
          </cell>
          <cell r="X257" t="str">
            <v>13 Det Medisinske Fakultet</v>
          </cell>
          <cell r="Y257" t="str">
            <v>1304 Klinisk Medisin, RH/DNR, Inst Gruppe For</v>
          </cell>
        </row>
        <row r="258">
          <cell r="V258">
            <v>130440</v>
          </cell>
          <cell r="W258" t="str">
            <v>130440 &lt;avsluttet 2003&gt; Medisinsk avdeling, RH</v>
          </cell>
          <cell r="X258" t="str">
            <v>13 Det Medisinske Fakultet</v>
          </cell>
          <cell r="Y258" t="str">
            <v>1304 Klinisk Medisin, RH/DNR, Inst Gruppe For</v>
          </cell>
        </row>
        <row r="259">
          <cell r="V259">
            <v>130441</v>
          </cell>
          <cell r="W259" t="str">
            <v>130441 &lt;avsluttet 2003&gt; Hjertemedisinsk avdeling, RH</v>
          </cell>
          <cell r="X259" t="str">
            <v>13 Det Medisinske Fakultet</v>
          </cell>
          <cell r="Y259" t="str">
            <v>1304 Klinisk Medisin, RH/DNR, Inst Gruppe For</v>
          </cell>
        </row>
        <row r="260">
          <cell r="V260">
            <v>130442</v>
          </cell>
          <cell r="W260" t="str">
            <v>130442 &lt;avsluttet 2003&gt; Medisinsk poliklinikk, RH</v>
          </cell>
          <cell r="X260" t="str">
            <v>13 Det Medisinske Fakultet</v>
          </cell>
          <cell r="Y260" t="str">
            <v>1304 Klinisk Medisin, RH/DNR, Inst Gruppe For</v>
          </cell>
        </row>
        <row r="261">
          <cell r="V261">
            <v>130443</v>
          </cell>
          <cell r="W261" t="str">
            <v>130443 &lt;avsluttet 2003&gt; Nevrokirurgisk avdeling, RH</v>
          </cell>
          <cell r="X261" t="str">
            <v>13 Det Medisinske Fakultet</v>
          </cell>
          <cell r="Y261" t="str">
            <v>1304 Klinisk Medisin, RH/DNR, Inst Gruppe For</v>
          </cell>
        </row>
        <row r="262">
          <cell r="V262">
            <v>130444</v>
          </cell>
          <cell r="W262" t="str">
            <v>130444 &lt;avsluttet 2003&gt; Nevrologisk avdeling, RH</v>
          </cell>
          <cell r="X262" t="str">
            <v>13 Det Medisinske Fakultet</v>
          </cell>
          <cell r="Y262" t="str">
            <v>1304 Klinisk Medisin, RH/DNR, Inst Gruppe For</v>
          </cell>
        </row>
        <row r="263">
          <cell r="V263">
            <v>130445</v>
          </cell>
          <cell r="W263" t="str">
            <v>130445 &lt;avsluttet 2003&gt; Plastisk kirurgisk avdeling, RH</v>
          </cell>
          <cell r="X263" t="str">
            <v>13 Det Medisinske Fakultet</v>
          </cell>
          <cell r="Y263" t="str">
            <v>1304 Klinisk Medisin, RH/DNR, Inst Gruppe For</v>
          </cell>
        </row>
        <row r="264">
          <cell r="V264">
            <v>130446</v>
          </cell>
          <cell r="W264" t="str">
            <v>130446 &lt;avsluttet 2003&gt; Radiologisk avdeling, RH</v>
          </cell>
          <cell r="X264" t="str">
            <v>13 Det Medisinske Fakultet</v>
          </cell>
          <cell r="Y264" t="str">
            <v>1304 Klinisk Medisin, RH/DNR, Inst Gruppe For</v>
          </cell>
        </row>
        <row r="265">
          <cell r="V265">
            <v>130447</v>
          </cell>
          <cell r="W265" t="str">
            <v>130447 &lt;avsluttet 2003&gt; Øre-nese-halsavdelingen, RH</v>
          </cell>
          <cell r="X265" t="str">
            <v>13 Det Medisinske Fakultet</v>
          </cell>
          <cell r="Y265" t="str">
            <v>1304 Klinisk Medisin, RH/DNR, Inst Gruppe For</v>
          </cell>
        </row>
        <row r="266">
          <cell r="V266">
            <v>130448</v>
          </cell>
          <cell r="W266" t="str">
            <v>130448 &lt;avsluttet 2003&gt; Øyeavdelingen, RH</v>
          </cell>
          <cell r="X266" t="str">
            <v>13 Det Medisinske Fakultet</v>
          </cell>
          <cell r="Y266" t="str">
            <v>1304 Klinisk Medisin, RH/DNR, Inst Gruppe For</v>
          </cell>
        </row>
        <row r="267">
          <cell r="V267">
            <v>130449</v>
          </cell>
          <cell r="W267" t="str">
            <v>130449 &lt;avsluttet 2003&gt; Rikshospitalets revmatismesykehus</v>
          </cell>
          <cell r="X267" t="str">
            <v>13 Det Medisinske Fakultet</v>
          </cell>
          <cell r="Y267" t="str">
            <v>1304 Klinisk Medisin, RH/DNR, Inst Gruppe For</v>
          </cell>
        </row>
        <row r="268">
          <cell r="V268">
            <v>130450</v>
          </cell>
          <cell r="W268" t="str">
            <v>130450 &lt;avsluttet 2003&gt; Rikshospitalets senter for ortopedi</v>
          </cell>
          <cell r="X268" t="str">
            <v>13 Det Medisinske Fakultet</v>
          </cell>
          <cell r="Y268" t="str">
            <v>1304 Klinisk Medisin, RH/DNR, Inst Gruppe For</v>
          </cell>
        </row>
        <row r="269">
          <cell r="V269">
            <v>130451</v>
          </cell>
          <cell r="W269" t="str">
            <v>130451 &lt;avsluttet 2003&gt; Intervensjonssenteret, RH</v>
          </cell>
          <cell r="X269" t="str">
            <v>13 Det Medisinske Fakultet</v>
          </cell>
          <cell r="Y269" t="str">
            <v>1304 Klinisk Medisin, RH/DNR, Inst Gruppe For</v>
          </cell>
        </row>
        <row r="270">
          <cell r="V270">
            <v>130452</v>
          </cell>
          <cell r="W270" t="str">
            <v>130452 &lt;avsluttet 2003&gt; Moskvasenteret</v>
          </cell>
          <cell r="X270" t="str">
            <v>13 Det Medisinske Fakultet</v>
          </cell>
          <cell r="Y270" t="str">
            <v>1304 Klinisk Medisin, RH/DNR, Inst Gruppe For</v>
          </cell>
        </row>
        <row r="271">
          <cell r="V271">
            <v>130453</v>
          </cell>
          <cell r="W271" t="str">
            <v>130453 &lt;avsluttet 2003&gt; Ferdighetssenteret RH</v>
          </cell>
          <cell r="X271" t="str">
            <v>13 Det Medisinske Fakultet</v>
          </cell>
          <cell r="Y271" t="str">
            <v>1304 Klinisk Medisin, RH/DNR, Inst Gruppe For</v>
          </cell>
        </row>
        <row r="272">
          <cell r="V272">
            <v>130454</v>
          </cell>
          <cell r="W272" t="str">
            <v>130454 &lt;avsluttet 2003&gt; Avdeling for medisinsk genetikk RH</v>
          </cell>
          <cell r="X272" t="str">
            <v>13 Det Medisinske Fakultet</v>
          </cell>
          <cell r="Y272" t="str">
            <v>1304 Klinisk Medisin, RH/DNR, Inst Gruppe For</v>
          </cell>
        </row>
        <row r="273">
          <cell r="V273">
            <v>130470</v>
          </cell>
          <cell r="W273" t="str">
            <v>130470 &lt;avsluttet 2003&gt; Anestesiavdelingen, DNR</v>
          </cell>
          <cell r="X273" t="str">
            <v>13 Det Medisinske Fakultet</v>
          </cell>
          <cell r="Y273" t="str">
            <v>1304 Klinisk Medisin, RH/DNR, Inst Gruppe For</v>
          </cell>
        </row>
        <row r="274">
          <cell r="V274">
            <v>130471</v>
          </cell>
          <cell r="W274" t="str">
            <v>130471 &lt;avsluttet 2003&gt; Gynekologisk avdeling, DNR</v>
          </cell>
          <cell r="X274" t="str">
            <v>13 Det Medisinske Fakultet</v>
          </cell>
          <cell r="Y274" t="str">
            <v>1304 Klinisk Medisin, RH/DNR, Inst Gruppe For</v>
          </cell>
        </row>
        <row r="275">
          <cell r="V275">
            <v>130472</v>
          </cell>
          <cell r="W275" t="str">
            <v>130472 &lt;avsluttet 2003&gt; Kirurgisk-onkologisk avdeling, DNR</v>
          </cell>
          <cell r="X275" t="str">
            <v>13 Det Medisinske Fakultet</v>
          </cell>
          <cell r="Y275" t="str">
            <v>1304 Klinisk Medisin, RH/DNR, Inst Gruppe For</v>
          </cell>
        </row>
        <row r="276">
          <cell r="V276">
            <v>130473</v>
          </cell>
          <cell r="W276" t="str">
            <v>130473 &lt;avsluttet 2003&gt; Medisinsk onkologisk avdeling, DNR</v>
          </cell>
          <cell r="X276" t="str">
            <v>13 Det Medisinske Fakultet</v>
          </cell>
          <cell r="Y276" t="str">
            <v>1304 Klinisk Medisin, RH/DNR, Inst Gruppe For</v>
          </cell>
        </row>
        <row r="277">
          <cell r="V277">
            <v>130474</v>
          </cell>
          <cell r="W277" t="str">
            <v>130474 &lt;avsluttet 2003&gt; Radiologisk avdeling, DNR</v>
          </cell>
          <cell r="X277" t="str">
            <v>13 Det Medisinske Fakultet</v>
          </cell>
          <cell r="Y277" t="str">
            <v>1304 Klinisk Medisin, RH/DNR, Inst Gruppe For</v>
          </cell>
        </row>
        <row r="278">
          <cell r="V278">
            <v>130475</v>
          </cell>
          <cell r="W278">
            <v>130475</v>
          </cell>
          <cell r="X278" t="str">
            <v>13 Det Medisinske Fakultet</v>
          </cell>
          <cell r="Y278" t="str">
            <v>1304 Klinisk Medisin, RH/DNR, Inst Gruppe For</v>
          </cell>
        </row>
        <row r="279">
          <cell r="V279">
            <v>130480</v>
          </cell>
          <cell r="W279" t="str">
            <v>130480 &lt;avsluttet 2003&gt; Sentralsykehuset i Akershus</v>
          </cell>
          <cell r="X279" t="str">
            <v>13 Det Medisinske Fakultet</v>
          </cell>
          <cell r="Y279" t="str">
            <v>1304 Klinisk Medisin, RH/DNR, Inst Gruppe For</v>
          </cell>
        </row>
        <row r="280">
          <cell r="V280">
            <v>130500</v>
          </cell>
          <cell r="W280" t="str">
            <v>130500 &lt;avsluttet 2003&gt; Laboratoriemedisin RH/DNR, Inst Gruppe For</v>
          </cell>
          <cell r="X280" t="str">
            <v>13 Det Medisinske Fakultet</v>
          </cell>
          <cell r="Y280" t="str">
            <v>1305 Laboratoriemedisin, RH/DNR, Inst Gruppe For</v>
          </cell>
        </row>
        <row r="281">
          <cell r="V281">
            <v>130501</v>
          </cell>
          <cell r="W281" t="str">
            <v>130501 &lt;avsluttet 1999&gt;Laboratoriemedisin, Rh/Dnr, Inst Gruppe For, Adm</v>
          </cell>
          <cell r="X281" t="str">
            <v>13 Det Medisinske Fakultet</v>
          </cell>
          <cell r="Y281" t="str">
            <v>1305 Laboratoriemedisin, RH/DNR, Inst Gruppe For</v>
          </cell>
        </row>
        <row r="282">
          <cell r="V282">
            <v>130502</v>
          </cell>
          <cell r="W282" t="str">
            <v>130502 &lt;avsluttet 2003&gt; Statens rettstoksikologiske institutt</v>
          </cell>
          <cell r="X282" t="str">
            <v>13 Det Medisinske Fakultet</v>
          </cell>
          <cell r="Y282" t="str">
            <v>1305 Laboratoriemedisin, RH/DNR, Inst Gruppe For</v>
          </cell>
        </row>
        <row r="283">
          <cell r="V283">
            <v>130503</v>
          </cell>
          <cell r="W283" t="str">
            <v>130503 &lt;avsluttet 1999&gt;Norsk Hydros Inst. Kreftforskning Rh</v>
          </cell>
          <cell r="X283" t="str">
            <v>13 Det Medisinske Fakultet</v>
          </cell>
          <cell r="Y283" t="str">
            <v>1305 Laboratoriemedisin, RH/DNR, Inst Gruppe For</v>
          </cell>
        </row>
        <row r="284">
          <cell r="V284">
            <v>130504</v>
          </cell>
          <cell r="W284" t="str">
            <v>130504 &lt;avsluttet 1999&gt;Pc-Stuen, Rikshospitalet</v>
          </cell>
          <cell r="X284" t="str">
            <v>13 Det Medisinske Fakultet</v>
          </cell>
          <cell r="Y284" t="str">
            <v>1305 Laboratoriemedisin, RH/DNR, Inst Gruppe For</v>
          </cell>
        </row>
        <row r="285">
          <cell r="V285">
            <v>130505</v>
          </cell>
          <cell r="W285" t="str">
            <v>130505 &lt;avsluttet 1999&gt;Farmakologisk Institutt</v>
          </cell>
          <cell r="X285" t="str">
            <v>13 Det Medisinske Fakultet</v>
          </cell>
          <cell r="Y285" t="str">
            <v>1305 Laboratoriemedisin, RH/DNR, Inst Gruppe For</v>
          </cell>
        </row>
        <row r="286">
          <cell r="V286">
            <v>130506</v>
          </cell>
          <cell r="W286" t="str">
            <v>130506 &lt;avsluttet 1999&gt;Fototeknisk Avdeling</v>
          </cell>
          <cell r="X286" t="str">
            <v>13 Det Medisinske Fakultet</v>
          </cell>
          <cell r="Y286" t="str">
            <v>1305 Laboratoriemedisin, RH/DNR, Inst Gruppe For</v>
          </cell>
        </row>
        <row r="287">
          <cell r="V287">
            <v>130507</v>
          </cell>
          <cell r="W287" t="str">
            <v>130507 &lt;avsluttet 1999&gt;Mikrobiologisk Institutt</v>
          </cell>
          <cell r="X287" t="str">
            <v>13 Det Medisinske Fakultet</v>
          </cell>
          <cell r="Y287" t="str">
            <v>1305 Laboratoriemedisin, RH/DNR, Inst Gruppe For</v>
          </cell>
        </row>
        <row r="288">
          <cell r="V288">
            <v>130508</v>
          </cell>
          <cell r="W288" t="str">
            <v>130508 &lt;avsluttet 2003&gt; Institutt For Klinisk Biokjemi</v>
          </cell>
          <cell r="X288" t="str">
            <v>13 Det Medisinske Fakultet</v>
          </cell>
          <cell r="Y288" t="str">
            <v>1305 Laboratoriemedisin, RH/DNR, Inst Gruppe For</v>
          </cell>
        </row>
        <row r="289">
          <cell r="V289">
            <v>130509</v>
          </cell>
          <cell r="W289" t="str">
            <v>130509 &lt;avsluttet 1999&gt;Institutt For Patologi Rh</v>
          </cell>
          <cell r="X289" t="str">
            <v>13 Det Medisinske Fakultet</v>
          </cell>
          <cell r="Y289" t="str">
            <v>1305 Laboratoriemedisin, RH/DNR, Inst Gruppe For</v>
          </cell>
        </row>
        <row r="290">
          <cell r="V290">
            <v>130510</v>
          </cell>
          <cell r="W290" t="str">
            <v>130510 &lt;avsluttet 1999&gt;Rettsmedisinsk Inst,</v>
          </cell>
          <cell r="X290" t="str">
            <v>13 Det Medisinske Fakultet</v>
          </cell>
          <cell r="Y290" t="str">
            <v>1305 Laboratoriemedisin, RH/DNR, Inst Gruppe For</v>
          </cell>
        </row>
        <row r="291">
          <cell r="V291">
            <v>130511</v>
          </cell>
          <cell r="W291" t="str">
            <v>130511 &lt;avsluttet 1999&gt;Rettsmed, Farskap</v>
          </cell>
          <cell r="X291" t="str">
            <v>13 Det Medisinske Fakultet</v>
          </cell>
          <cell r="Y291" t="str">
            <v>1305 Laboratoriemedisin, RH/DNR, Inst Gruppe For</v>
          </cell>
        </row>
        <row r="292">
          <cell r="V292">
            <v>130512</v>
          </cell>
          <cell r="W292" t="str">
            <v>130512 &lt;avsluttet 1999&gt;Inst For Transplantasjonsimmunologi Rh</v>
          </cell>
          <cell r="X292" t="str">
            <v>13 Det Medisinske Fakultet</v>
          </cell>
          <cell r="Y292" t="str">
            <v>1305 Laboratoriemedisin, RH/DNR, Inst Gruppe For</v>
          </cell>
        </row>
        <row r="293">
          <cell r="V293">
            <v>130513</v>
          </cell>
          <cell r="W293" t="str">
            <v>130513 &lt;avsluttet 1999&gt;Inst For Gen Og Rev Immunologi Rh</v>
          </cell>
          <cell r="X293" t="str">
            <v>13 Det Medisinske Fakultet</v>
          </cell>
          <cell r="Y293" t="str">
            <v>1305 Laboratoriemedisin, RH/DNR, Inst Gruppe For</v>
          </cell>
        </row>
        <row r="294">
          <cell r="V294">
            <v>130514</v>
          </cell>
          <cell r="W294" t="str">
            <v>130514 &lt;avsluttet 2003&gt; Avdeling for klinisk farmakologi</v>
          </cell>
          <cell r="X294" t="str">
            <v>13 Det Medisinske Fakultet</v>
          </cell>
          <cell r="Y294" t="str">
            <v>1305 Laboratoriemedisin, RH/DNR, Inst Gruppe For</v>
          </cell>
        </row>
        <row r="295">
          <cell r="V295">
            <v>130515</v>
          </cell>
          <cell r="W295" t="str">
            <v>130515 &lt;avsluttet 1999&gt;Ultrastrukturell Patologi,Seksjon For</v>
          </cell>
          <cell r="X295" t="str">
            <v>13 Det Medisinske Fakultet</v>
          </cell>
          <cell r="Y295" t="str">
            <v>1305 Laboratoriemedisin, RH/DNR, Inst Gruppe For</v>
          </cell>
        </row>
        <row r="296">
          <cell r="V296">
            <v>130516</v>
          </cell>
          <cell r="W296" t="str">
            <v>130516 &lt;avsluttet 1999&gt;Genetisk Avdeling, Radiumhospitalet</v>
          </cell>
          <cell r="X296" t="str">
            <v>13 Det Medisinske Fakultet</v>
          </cell>
          <cell r="Y296" t="str">
            <v>1305 Laboratoriemedisin, RH/DNR, Inst Gruppe For</v>
          </cell>
        </row>
        <row r="297">
          <cell r="V297">
            <v>130517</v>
          </cell>
          <cell r="W297" t="str">
            <v>130517 &lt;avsluttet 1999&gt;Biokjemisk Avdeling, Radiumhospitalet</v>
          </cell>
          <cell r="X297" t="str">
            <v>13 Det Medisinske Fakultet</v>
          </cell>
          <cell r="Y297" t="str">
            <v>1305 Laboratoriemedisin, RH/DNR, Inst Gruppe For</v>
          </cell>
        </row>
        <row r="298">
          <cell r="V298">
            <v>130518</v>
          </cell>
          <cell r="W298" t="str">
            <v>130518 &lt;avsluttet 1999&gt;Cellebiologi, Avd For, Radiumhospitalet</v>
          </cell>
          <cell r="X298" t="str">
            <v>13 Det Medisinske Fakultet</v>
          </cell>
          <cell r="Y298" t="str">
            <v>1305 Laboratoriemedisin, RH/DNR, Inst Gruppe For</v>
          </cell>
        </row>
        <row r="299">
          <cell r="V299">
            <v>130519</v>
          </cell>
          <cell r="W299" t="str">
            <v>130519 &lt;avsluttet 2003&gt; Avdeling for komparativ medisin</v>
          </cell>
          <cell r="X299" t="str">
            <v>13 Det Medisinske Fakultet</v>
          </cell>
          <cell r="Y299" t="str">
            <v>1305 Laboratoriemedisin, RH/DNR, Inst Gruppe For</v>
          </cell>
        </row>
        <row r="300">
          <cell r="V300">
            <v>130520</v>
          </cell>
          <cell r="W300" t="str">
            <v>130520 &lt;avsluttet 2003&gt; vdeling for cellebiologi DNR</v>
          </cell>
          <cell r="X300" t="str">
            <v>13 Det Medisinske Fakultet</v>
          </cell>
          <cell r="Y300" t="str">
            <v>1305 Laboratoriemedisin, RH/DNR, Inst Gruppe For</v>
          </cell>
        </row>
        <row r="301">
          <cell r="V301">
            <v>130521</v>
          </cell>
          <cell r="W301" t="str">
            <v>130521 &lt;avsluttet 2003&gt; Forsøksdyravd, Rh</v>
          </cell>
          <cell r="X301" t="str">
            <v>13 Det Medisinske Fakultet</v>
          </cell>
          <cell r="Y301" t="str">
            <v>1305 Laboratoriemedisin, RH/DNR, Inst Gruppe For</v>
          </cell>
        </row>
        <row r="302">
          <cell r="V302">
            <v>130522</v>
          </cell>
          <cell r="W302" t="str">
            <v>130522 &lt;avsluttet 2003&gt; Avdeling for tumorbiologi DNR</v>
          </cell>
          <cell r="X302" t="str">
            <v>13 Det Medisinske Fakultet</v>
          </cell>
          <cell r="Y302" t="str">
            <v>1305 Laboratoriemedisin, RH/DNR, Inst Gruppe For</v>
          </cell>
        </row>
        <row r="303">
          <cell r="V303">
            <v>130523</v>
          </cell>
          <cell r="W303" t="str">
            <v>130523 &lt;avsluttet 2003&gt; Avdeling for immunologi DNR</v>
          </cell>
          <cell r="X303" t="str">
            <v>13 Det Medisinske Fakultet</v>
          </cell>
          <cell r="Y303" t="str">
            <v>1305 Laboratoriemedisin, RH/DNR, Inst Gruppe For</v>
          </cell>
        </row>
        <row r="304">
          <cell r="V304">
            <v>130524</v>
          </cell>
          <cell r="W304" t="str">
            <v>130524 &lt;avsluttet 2003&gt; Avdeling for genetikk DNR</v>
          </cell>
          <cell r="X304" t="str">
            <v>13 Det Medisinske Fakultet</v>
          </cell>
          <cell r="Y304" t="str">
            <v>1305 Laboratoriemedisin, RH/DNR, Inst Gruppe For</v>
          </cell>
        </row>
        <row r="305">
          <cell r="V305">
            <v>130525</v>
          </cell>
          <cell r="W305" t="str">
            <v>130525 &lt;avsluttet 2003&gt; Avdeling for biokjemi DNR</v>
          </cell>
          <cell r="X305" t="str">
            <v>13 Det Medisinske Fakultet</v>
          </cell>
          <cell r="Y305" t="str">
            <v>1305 Laboratoriemedisin, RH/DNR, Inst Gruppe For</v>
          </cell>
        </row>
        <row r="306">
          <cell r="V306">
            <v>130526</v>
          </cell>
          <cell r="W306" t="str">
            <v>130526 &lt;avsluttet 2003&gt; Avdeling for patologi DNR</v>
          </cell>
          <cell r="X306" t="str">
            <v>13 Det Medisinske Fakultet</v>
          </cell>
          <cell r="Y306" t="str">
            <v>1305 Laboratoriemedisin, RH/DNR, Inst Gruppe For</v>
          </cell>
        </row>
        <row r="307">
          <cell r="V307">
            <v>130527</v>
          </cell>
          <cell r="W307" t="str">
            <v>130527 &lt;avsluttet 2003&gt; Avdeling for biofysikk</v>
          </cell>
          <cell r="X307" t="str">
            <v>13 Det Medisinske Fakultet</v>
          </cell>
          <cell r="Y307" t="str">
            <v>1305 Laboratoriemedisin, RH/DNR, Inst Gruppe For</v>
          </cell>
        </row>
        <row r="308">
          <cell r="V308">
            <v>130528</v>
          </cell>
          <cell r="W308" t="str">
            <v>130528 &lt;avsluttet 2003&gt; Avdeling for onkologisk genetikk DNR</v>
          </cell>
          <cell r="X308" t="str">
            <v>13 Det Medisinske Fakultet</v>
          </cell>
          <cell r="Y308" t="str">
            <v>1305 Laboratoriemedisin, RH/DNR, Inst Gruppe For</v>
          </cell>
        </row>
        <row r="309">
          <cell r="V309">
            <v>130530</v>
          </cell>
          <cell r="W309" t="str">
            <v>130530 &lt;avsluttet 2003&gt; Institutt for patologi</v>
          </cell>
          <cell r="X309" t="str">
            <v>13 Det Medisinske Fakultet</v>
          </cell>
          <cell r="Y309" t="str">
            <v>1305 Laboratoriemedisin, RH/DNR, Inst Gruppe For</v>
          </cell>
        </row>
        <row r="310">
          <cell r="V310">
            <v>130531</v>
          </cell>
          <cell r="W310" t="str">
            <v>130531 &lt;avsluttet 2003&gt; LIIPAT</v>
          </cell>
          <cell r="X310" t="str">
            <v>13 Det Medisinske Fakultet</v>
          </cell>
          <cell r="Y310" t="str">
            <v>1305 Laboratoriemedisin, RH/DNR, Inst Gruppe For</v>
          </cell>
        </row>
        <row r="311">
          <cell r="V311">
            <v>130532</v>
          </cell>
          <cell r="W311" t="str">
            <v>130532 &lt;avsluttet 2003&gt; Cellekinetikk</v>
          </cell>
          <cell r="X311" t="str">
            <v>13 Det Medisinske Fakultet</v>
          </cell>
          <cell r="Y311" t="str">
            <v>1305 Laboratoriemedisin, RH/DNR, Inst Gruppe For</v>
          </cell>
        </row>
        <row r="312">
          <cell r="V312">
            <v>130533</v>
          </cell>
          <cell r="W312" t="str">
            <v>130533 &lt;avsluttet 2003&gt; Toksipatologi</v>
          </cell>
          <cell r="X312" t="str">
            <v>13 Det Medisinske Fakultet</v>
          </cell>
          <cell r="Y312" t="str">
            <v>1305 Laboratoriemedisin, RH/DNR, Inst Gruppe For</v>
          </cell>
        </row>
        <row r="313">
          <cell r="V313">
            <v>130534</v>
          </cell>
          <cell r="W313" t="str">
            <v>130534 &lt;avsluttet 2003&gt; Molekylærbiologi</v>
          </cell>
          <cell r="X313" t="str">
            <v>13 Det Medisinske Fakultet</v>
          </cell>
          <cell r="Y313" t="str">
            <v>1305 Laboratoriemedisin, RH/DNR, Inst Gruppe For</v>
          </cell>
        </row>
        <row r="314">
          <cell r="V314">
            <v>130535</v>
          </cell>
          <cell r="W314" t="str">
            <v>130535 &lt;avsluttet 2003&gt; Elektronmikroskopi</v>
          </cell>
          <cell r="X314" t="str">
            <v>13 Det Medisinske Fakultet</v>
          </cell>
          <cell r="Y314" t="str">
            <v>1305 Laboratoriemedisin, RH/DNR, Inst Gruppe For</v>
          </cell>
        </row>
        <row r="315">
          <cell r="V315">
            <v>130536</v>
          </cell>
          <cell r="W315" t="str">
            <v>130536 &lt;avsluttet 2003&gt; Histopatologi</v>
          </cell>
          <cell r="X315" t="str">
            <v>13 Det Medisinske Fakultet</v>
          </cell>
          <cell r="Y315" t="str">
            <v>1305 Laboratoriemedisin, RH/DNR, Inst Gruppe For</v>
          </cell>
        </row>
        <row r="316">
          <cell r="V316">
            <v>130537</v>
          </cell>
          <cell r="W316" t="str">
            <v>130537 &lt;avsluttet 2003&gt; Nevropatologi</v>
          </cell>
          <cell r="X316" t="str">
            <v>13 Det Medisinske Fakultet</v>
          </cell>
          <cell r="Y316" t="str">
            <v>1305 Laboratoriemedisin, RH/DNR, Inst Gruppe For</v>
          </cell>
        </row>
        <row r="317">
          <cell r="V317">
            <v>130540</v>
          </cell>
          <cell r="W317" t="str">
            <v>130540 &lt;avsluttet 2003&gt; Rettsmedisinsk institutt</v>
          </cell>
          <cell r="X317" t="str">
            <v>13 Det Medisinske Fakultet</v>
          </cell>
          <cell r="Y317" t="str">
            <v>1305 Laboratoriemedisin, RH/DNR, Inst Gruppe For</v>
          </cell>
        </row>
        <row r="318">
          <cell r="V318">
            <v>130541</v>
          </cell>
          <cell r="W318" t="str">
            <v>130541 &lt;avsluttet 2003&gt; Farskap</v>
          </cell>
          <cell r="X318" t="str">
            <v>13 Det Medisinske Fakultet</v>
          </cell>
          <cell r="Y318" t="str">
            <v>1305 Laboratoriemedisin, RH/DNR, Inst Gruppe For</v>
          </cell>
        </row>
        <row r="319">
          <cell r="V319">
            <v>130542</v>
          </cell>
          <cell r="W319" t="str">
            <v>130542 &lt;avsluttet 2003&gt; Obduksjoner</v>
          </cell>
          <cell r="X319" t="str">
            <v>13 Det Medisinske Fakultet</v>
          </cell>
          <cell r="Y319" t="str">
            <v>1305 Laboratoriemedisin, RH/DNR, Inst Gruppe For</v>
          </cell>
        </row>
        <row r="320">
          <cell r="V320">
            <v>130543</v>
          </cell>
          <cell r="W320" t="str">
            <v>130543 &lt;avsluttet 2003&gt; Flekk og spor</v>
          </cell>
          <cell r="X320" t="str">
            <v>13 Det Medisinske Fakultet</v>
          </cell>
          <cell r="Y320" t="str">
            <v>1305 Laboratoriemedisin, RH/DNR, Inst Gruppe For</v>
          </cell>
        </row>
        <row r="321">
          <cell r="V321">
            <v>130550</v>
          </cell>
          <cell r="W321" t="str">
            <v>130550 &lt;avsluttet 2003&gt; Mikrobiologisk institutt</v>
          </cell>
          <cell r="X321" t="str">
            <v>13 Det Medisinske Fakultet</v>
          </cell>
          <cell r="Y321" t="str">
            <v>1305 Laboratoriemedisin, RH/DNR, Inst Gruppe For</v>
          </cell>
        </row>
        <row r="322">
          <cell r="V322">
            <v>130551</v>
          </cell>
          <cell r="W322" t="str">
            <v>130551 &lt;avsluttet 2003&gt; Molekylær mikrobiologi</v>
          </cell>
          <cell r="X322" t="str">
            <v>13 Det Medisinske Fakultet</v>
          </cell>
          <cell r="Y322" t="str">
            <v>1305 Laboratoriemedisin, RH/DNR, Inst Gruppe For</v>
          </cell>
        </row>
        <row r="323">
          <cell r="V323">
            <v>130552</v>
          </cell>
          <cell r="W323" t="str">
            <v>130552 &lt;avsluttet 2003&gt; Virologisk forskning</v>
          </cell>
          <cell r="X323" t="str">
            <v>13 Det Medisinske Fakultet</v>
          </cell>
          <cell r="Y323" t="str">
            <v>1305 Laboratoriemedisin, RH/DNR, Inst Gruppe For</v>
          </cell>
        </row>
        <row r="324">
          <cell r="V324">
            <v>130553</v>
          </cell>
          <cell r="W324" t="str">
            <v>130553 &lt;avsluttet 2003&gt; Bakteriologisk forskning</v>
          </cell>
          <cell r="X324" t="str">
            <v>13 Det Medisinske Fakultet</v>
          </cell>
          <cell r="Y324" t="str">
            <v>1305 Laboratoriemedisin, RH/DNR, Inst Gruppe For</v>
          </cell>
        </row>
        <row r="325">
          <cell r="V325">
            <v>130554</v>
          </cell>
          <cell r="W325" t="str">
            <v>130554 &lt;avsluttet 2003&gt; Mycobakterie - forskning</v>
          </cell>
          <cell r="X325" t="str">
            <v>13 Det Medisinske Fakultet</v>
          </cell>
          <cell r="Y325" t="str">
            <v>1305 Laboratoriemedisin, RH/DNR, Inst Gruppe For</v>
          </cell>
        </row>
        <row r="326">
          <cell r="V326">
            <v>130555</v>
          </cell>
          <cell r="W326" t="str">
            <v>130555 &lt;avsluttet 2003&gt; Vert-parasitt-forskning</v>
          </cell>
          <cell r="X326" t="str">
            <v>13 Det Medisinske Fakultet</v>
          </cell>
          <cell r="Y326" t="str">
            <v>1305 Laboratoriemedisin, RH/DNR, Inst Gruppe For</v>
          </cell>
        </row>
        <row r="327">
          <cell r="V327">
            <v>130556</v>
          </cell>
          <cell r="W327" t="str">
            <v>130556 &lt;avsluttet 2003&gt; CMV-forskning</v>
          </cell>
          <cell r="X327" t="str">
            <v>13 Det Medisinske Fakultet</v>
          </cell>
          <cell r="Y327" t="str">
            <v>1305 Laboratoriemedisin, RH/DNR, Inst Gruppe For</v>
          </cell>
        </row>
        <row r="328">
          <cell r="V328">
            <v>130557</v>
          </cell>
          <cell r="W328" t="str">
            <v>130557 &lt;avsluttet 2003&gt; Meningokokk-forskning</v>
          </cell>
          <cell r="X328" t="str">
            <v>13 Det Medisinske Fakultet</v>
          </cell>
          <cell r="Y328" t="str">
            <v>1305 Laboratoriemedisin, RH/DNR, Inst Gruppe For</v>
          </cell>
        </row>
        <row r="329">
          <cell r="V329">
            <v>130558</v>
          </cell>
          <cell r="W329" t="str">
            <v>130558 &lt;avsluttet 2003&gt; Genterapi-forskning</v>
          </cell>
          <cell r="X329" t="str">
            <v>13 Det Medisinske Fakultet</v>
          </cell>
          <cell r="Y329" t="str">
            <v>1305 Laboratoriemedisin, RH/DNR, Inst Gruppe For</v>
          </cell>
        </row>
        <row r="330">
          <cell r="V330">
            <v>130560</v>
          </cell>
          <cell r="W330" t="str">
            <v>130560 &lt;avsluttet 2003&gt; Immunologisk institutt</v>
          </cell>
          <cell r="X330" t="str">
            <v>13 Det Medisinske Fakultet</v>
          </cell>
          <cell r="Y330" t="str">
            <v>1305 Laboratoriemedisin, RH/DNR, Inst Gruppe For</v>
          </cell>
        </row>
        <row r="331">
          <cell r="V331">
            <v>130561</v>
          </cell>
          <cell r="W331" t="str">
            <v>130561 &lt;avsluttet 2003&gt; Diabetes</v>
          </cell>
          <cell r="X331" t="str">
            <v>13 Det Medisinske Fakultet</v>
          </cell>
          <cell r="Y331" t="str">
            <v>1305 Laboratoriemedisin, RH/DNR, Inst Gruppe For</v>
          </cell>
        </row>
        <row r="332">
          <cell r="V332">
            <v>130562</v>
          </cell>
          <cell r="W332" t="str">
            <v>130562 &lt;avsluttet 2003&gt; MS</v>
          </cell>
          <cell r="X332" t="str">
            <v>13 Det Medisinske Fakultet</v>
          </cell>
          <cell r="Y332" t="str">
            <v>1305 Laboratoriemedisin, RH/DNR, Inst Gruppe For</v>
          </cell>
        </row>
        <row r="333">
          <cell r="V333">
            <v>130563</v>
          </cell>
          <cell r="W333" t="str">
            <v>130563 &lt;avsluttet 2003&gt; Cøliaki</v>
          </cell>
          <cell r="X333" t="str">
            <v>13 Det Medisinske Fakultet</v>
          </cell>
          <cell r="Y333" t="str">
            <v>1305 Laboratoriemedisin, RH/DNR, Inst Gruppe For</v>
          </cell>
        </row>
        <row r="334">
          <cell r="V334">
            <v>130564</v>
          </cell>
          <cell r="W334" t="str">
            <v>130564 &lt;avsluttet 2003&gt; Stamceller</v>
          </cell>
          <cell r="X334" t="str">
            <v>13 Det Medisinske Fakultet</v>
          </cell>
          <cell r="Y334" t="str">
            <v>1305 Laboratoriemedisin, RH/DNR, Inst Gruppe For</v>
          </cell>
        </row>
        <row r="335">
          <cell r="V335">
            <v>130565</v>
          </cell>
          <cell r="W335" t="str">
            <v>130565 &lt;avsluttet 2003&gt; Celleterapi</v>
          </cell>
          <cell r="X335" t="str">
            <v>13 Det Medisinske Fakultet</v>
          </cell>
          <cell r="Y335" t="str">
            <v>1305 Laboratoriemedisin, RH/DNR, Inst Gruppe For</v>
          </cell>
        </row>
        <row r="336">
          <cell r="V336">
            <v>130566</v>
          </cell>
          <cell r="W336" t="str">
            <v>130566 &lt;avsluttet 2003&gt; Transfusjonsmedisin</v>
          </cell>
          <cell r="X336" t="str">
            <v>13 Det Medisinske Fakultet</v>
          </cell>
          <cell r="Y336" t="str">
            <v>1305 Laboratoriemedisin, RH/DNR, Inst Gruppe For</v>
          </cell>
        </row>
        <row r="337">
          <cell r="V337">
            <v>130567</v>
          </cell>
          <cell r="W337" t="str">
            <v>130567 &lt;avsluttet 2003&gt; T-celler</v>
          </cell>
          <cell r="X337" t="str">
            <v>13 Det Medisinske Fakultet</v>
          </cell>
          <cell r="Y337" t="str">
            <v>1305 Laboratoriemedisin, RH/DNR, Inst Gruppe For</v>
          </cell>
        </row>
        <row r="338">
          <cell r="V338">
            <v>130568</v>
          </cell>
          <cell r="W338" t="str">
            <v>130568 &lt;avsluttet 2003&gt; Revmaimmunologi</v>
          </cell>
          <cell r="X338" t="str">
            <v>13 Det Medisinske Fakultet</v>
          </cell>
          <cell r="Y338" t="str">
            <v>1305 Laboratoriemedisin, RH/DNR, Inst Gruppe For</v>
          </cell>
        </row>
        <row r="339">
          <cell r="V339">
            <v>130569</v>
          </cell>
          <cell r="W339" t="str">
            <v>130569 &lt;avsluttet 2003&gt; Signaltransduksjon</v>
          </cell>
          <cell r="X339" t="str">
            <v>13 Det Medisinske Fakultet</v>
          </cell>
          <cell r="Y339" t="str">
            <v>1305 Laboratoriemedisin, RH/DNR, Inst Gruppe For</v>
          </cell>
        </row>
        <row r="340">
          <cell r="V340">
            <v>130570</v>
          </cell>
          <cell r="W340" t="str">
            <v>130570 &lt;avsluttet 2003&gt; Farmakologisk institutt</v>
          </cell>
          <cell r="X340" t="str">
            <v>13 Det Medisinske Fakultet</v>
          </cell>
          <cell r="Y340" t="str">
            <v>1305 Laboratoriemedisin, RH/DNR, Inst Gruppe For</v>
          </cell>
        </row>
        <row r="341">
          <cell r="V341">
            <v>130571</v>
          </cell>
          <cell r="W341" t="str">
            <v>130571 &lt;avsluttet 2003&gt; Cellulær farmakologi</v>
          </cell>
          <cell r="X341" t="str">
            <v>13 Det Medisinske Fakultet</v>
          </cell>
          <cell r="Y341" t="str">
            <v>1305 Laboratoriemedisin, RH/DNR, Inst Gruppe For</v>
          </cell>
        </row>
        <row r="342">
          <cell r="V342">
            <v>130572</v>
          </cell>
          <cell r="W342" t="str">
            <v>130572 &lt;avsluttet 2003&gt; Hjertefarmakologi</v>
          </cell>
          <cell r="X342" t="str">
            <v>13 Det Medisinske Fakultet</v>
          </cell>
          <cell r="Y342" t="str">
            <v>1305 Laboratoriemedisin, RH/DNR, Inst Gruppe For</v>
          </cell>
        </row>
        <row r="343">
          <cell r="V343">
            <v>130573</v>
          </cell>
          <cell r="W343" t="str">
            <v>130573 &lt;avsluttet 2003&gt; Smertefarmakologi</v>
          </cell>
          <cell r="X343" t="str">
            <v>13 Det Medisinske Fakultet</v>
          </cell>
          <cell r="Y343" t="str">
            <v>1305 Laboratoriemedisin, RH/DNR, Inst Gruppe For</v>
          </cell>
        </row>
        <row r="344">
          <cell r="V344">
            <v>130574</v>
          </cell>
          <cell r="W344" t="str">
            <v>130574 &lt;avsluttet 2003&gt; SEROTONIN</v>
          </cell>
          <cell r="X344" t="str">
            <v>13 Det Medisinske Fakultet</v>
          </cell>
          <cell r="Y344" t="str">
            <v>1305 Laboratoriemedisin, RH/DNR, Inst Gruppe For</v>
          </cell>
        </row>
        <row r="345">
          <cell r="V345">
            <v>130580</v>
          </cell>
          <cell r="W345" t="str">
            <v>130580 &lt;avsluttet 2003&gt; Institutt for Farmakoterapi</v>
          </cell>
          <cell r="X345" t="str">
            <v>13 Det Medisinske Fakultet</v>
          </cell>
          <cell r="Y345" t="str">
            <v>1305 Laboratoriemedisin, RH/DNR, Inst Gruppe For</v>
          </cell>
        </row>
        <row r="346">
          <cell r="V346">
            <v>130590</v>
          </cell>
          <cell r="W346" t="str">
            <v>130590 &lt;avsluttet 2003&gt; Cellesortering</v>
          </cell>
          <cell r="X346" t="str">
            <v>13 Det Medisinske Fakultet</v>
          </cell>
          <cell r="Y346" t="str">
            <v>1305 Laboratoriemedisin, RH/DNR, Inst Gruppe For</v>
          </cell>
        </row>
        <row r="347">
          <cell r="V347">
            <v>130591</v>
          </cell>
          <cell r="W347" t="str">
            <v>130591 &lt;avsluttet 2003&gt; Ferdighetssenteret, RH</v>
          </cell>
          <cell r="X347" t="str">
            <v>13 Det Medisinske Fakultet</v>
          </cell>
          <cell r="Y347" t="str">
            <v>1305 Laboratoriemedisin, RH/DNR, Inst Gruppe For</v>
          </cell>
        </row>
        <row r="348">
          <cell r="V348">
            <v>130592</v>
          </cell>
          <cell r="W348" t="str">
            <v>130592 &lt;avsluttet 2003&gt; ILAB-IT</v>
          </cell>
          <cell r="X348" t="str">
            <v>13 Det Medisinske Fakultet</v>
          </cell>
          <cell r="Y348" t="str">
            <v>1305 Laboratoriemedisin, RH/DNR, Inst Gruppe For</v>
          </cell>
        </row>
        <row r="349">
          <cell r="V349">
            <v>130593</v>
          </cell>
          <cell r="W349" t="str">
            <v>130593 &lt;avsluttet 2003&gt; Foto&amp;Videotjenesten</v>
          </cell>
          <cell r="X349" t="str">
            <v>13 Det Medisinske Fakultet</v>
          </cell>
          <cell r="Y349" t="str">
            <v>1305 Laboratoriemedisin, RH/DNR, Inst Gruppe For</v>
          </cell>
        </row>
        <row r="350">
          <cell r="V350">
            <v>130594</v>
          </cell>
          <cell r="W350" t="str">
            <v>130594 &lt;avsluttet 2003&gt; Delarkivet Riket</v>
          </cell>
          <cell r="X350" t="str">
            <v>13 Det Medisinske Fakultet</v>
          </cell>
          <cell r="Y350" t="str">
            <v>1305 Laboratoriemedisin, RH/DNR, Inst Gruppe For</v>
          </cell>
        </row>
        <row r="351">
          <cell r="V351">
            <v>130595</v>
          </cell>
          <cell r="W351" t="str">
            <v>130595 &lt;avsluttet 2003&gt; UNIV ADM RH/DNR/SIA</v>
          </cell>
          <cell r="X351" t="str">
            <v>13 Det Medisinske Fakultet</v>
          </cell>
          <cell r="Y351" t="str">
            <v>1305 Laboratoriemedisin, RH/DNR, Inst Gruppe For</v>
          </cell>
        </row>
        <row r="352">
          <cell r="V352">
            <v>130596</v>
          </cell>
          <cell r="W352" t="str">
            <v>130596 &lt;avsluttet 2003&gt; Complement</v>
          </cell>
          <cell r="X352" t="str">
            <v>13 Det Medisinske Fakultet</v>
          </cell>
          <cell r="Y352" t="str">
            <v>1305 Laboratoriemedisin, RH/DNR, Inst Gruppe For</v>
          </cell>
        </row>
        <row r="353">
          <cell r="V353">
            <v>130597</v>
          </cell>
          <cell r="W353" t="str">
            <v>130597 &lt;avsluttet 2003&gt; Fuge/Embio</v>
          </cell>
          <cell r="X353" t="str">
            <v>13 Det Medisinske Fakultet</v>
          </cell>
          <cell r="Y353" t="str">
            <v>1305 Laboratoriemedisin, RH/DNR, Inst Gruppe For</v>
          </cell>
        </row>
        <row r="354">
          <cell r="V354">
            <v>130600</v>
          </cell>
          <cell r="W354" t="str">
            <v>130600 &lt;avsluttet 2003&gt; Instituttgruppe for Oslo kommunale sykehus</v>
          </cell>
          <cell r="X354" t="str">
            <v>13 Det Medisinske Fakultet</v>
          </cell>
          <cell r="Y354" t="str">
            <v>1306 Oslo Kom Sykh, Inst Gr  For</v>
          </cell>
        </row>
        <row r="355">
          <cell r="V355">
            <v>130601</v>
          </cell>
          <cell r="W355" t="str">
            <v>130601 &lt;avsluttet 1999&gt;Inst Gruppe For Oslo Kom. Syk. Admin</v>
          </cell>
          <cell r="X355" t="str">
            <v>13 Det Medisinske Fakultet</v>
          </cell>
          <cell r="Y355" t="str">
            <v>1306 Oslo Kom Sykh, Inst Gr  For</v>
          </cell>
        </row>
        <row r="356">
          <cell r="V356">
            <v>130602</v>
          </cell>
          <cell r="W356" t="str">
            <v>130602 &lt;avsluttet 1999&gt;Institutt For Farmakoterapi</v>
          </cell>
          <cell r="X356" t="str">
            <v>13 Det Medisinske Fakultet</v>
          </cell>
          <cell r="Y356" t="str">
            <v>1306 Oslo Kom Sykh, Inst Gr  For</v>
          </cell>
        </row>
        <row r="357">
          <cell r="V357">
            <v>130603</v>
          </cell>
          <cell r="W357" t="str">
            <v>130603 &lt;avsluttet 1999&gt;I. F. Eksperimentell Med. Forskning Us</v>
          </cell>
          <cell r="X357" t="str">
            <v>13 Det Medisinske Fakultet</v>
          </cell>
          <cell r="Y357" t="str">
            <v>1306 Oslo Kom Sykh, Inst Gr  For</v>
          </cell>
        </row>
        <row r="358">
          <cell r="V358">
            <v>130604</v>
          </cell>
          <cell r="W358" t="str">
            <v>130604 &lt;avsluttet 2003&gt;Blodbanken Us</v>
          </cell>
          <cell r="X358" t="str">
            <v>13 Det Medisinske Fakultet</v>
          </cell>
          <cell r="Y358" t="str">
            <v>1306 Oslo Kom Sykh, Inst Gr  For</v>
          </cell>
        </row>
        <row r="359">
          <cell r="V359">
            <v>130605</v>
          </cell>
          <cell r="W359" t="str">
            <v>130605 &lt;avsluttet 2003&gt;Mikrobiologisk laboratorium Us</v>
          </cell>
          <cell r="X359" t="str">
            <v>13 Det Medisinske Fakultet</v>
          </cell>
          <cell r="Y359" t="str">
            <v>1306 Oslo Kom Sykh, Inst Gr  For</v>
          </cell>
        </row>
        <row r="360">
          <cell r="V360">
            <v>130606</v>
          </cell>
          <cell r="W360" t="str">
            <v>130606 &lt;avsluttet 1999&gt;It-Kompetansesenter, Inst Gr Oks</v>
          </cell>
          <cell r="X360" t="str">
            <v>13 Det Medisinske Fakultet</v>
          </cell>
          <cell r="Y360" t="str">
            <v>1306 Oslo Kom Sykh, Inst Gr  For</v>
          </cell>
        </row>
        <row r="361">
          <cell r="V361">
            <v>130607</v>
          </cell>
          <cell r="W361" t="str">
            <v>130607 &lt;avsluttet 2003&gt; PC-stue Us</v>
          </cell>
          <cell r="X361" t="str">
            <v>13 Det Medisinske Fakultet</v>
          </cell>
          <cell r="Y361" t="str">
            <v>1306 Oslo Kom Sykh, Inst Gr  For</v>
          </cell>
        </row>
        <row r="362">
          <cell r="V362">
            <v>130608</v>
          </cell>
          <cell r="W362" t="str">
            <v>130608 &lt;avsluttet 2003&gt;Patologisk-anatomisk laboratorium Us</v>
          </cell>
          <cell r="X362" t="str">
            <v>13 Det Medisinske Fakultet</v>
          </cell>
          <cell r="Y362" t="str">
            <v>1306 Oslo Kom Sykh, Inst Gr  For</v>
          </cell>
        </row>
        <row r="363">
          <cell r="V363">
            <v>130609</v>
          </cell>
          <cell r="W363" t="str">
            <v>130609 &lt;avsluttet 2003&gt;Klinisk-kjemisk avdeling Us</v>
          </cell>
          <cell r="X363" t="str">
            <v>13 Det Medisinske Fakultet</v>
          </cell>
          <cell r="Y363" t="str">
            <v>1306 Oslo Kom Sykh, Inst Gr  For</v>
          </cell>
        </row>
        <row r="364">
          <cell r="V364">
            <v>130610</v>
          </cell>
          <cell r="W364" t="str">
            <v>130610 &lt;avsluttet 2003&gt;Institutt for patofysiologi Us</v>
          </cell>
          <cell r="X364" t="str">
            <v>13 Det Medisinske Fakultet</v>
          </cell>
          <cell r="Y364" t="str">
            <v>1306 Oslo Kom Sykh, Inst Gr  For</v>
          </cell>
        </row>
        <row r="365">
          <cell r="V365">
            <v>130611</v>
          </cell>
          <cell r="W365" t="str">
            <v>130611 &lt;avsluttet 2003&gt; Institutt for medisinsk genetikk Us</v>
          </cell>
          <cell r="X365" t="str">
            <v>13 Det Medisinske Fakultet</v>
          </cell>
          <cell r="Y365" t="str">
            <v>1306 Oslo Kom Sykh, Inst Gr  For</v>
          </cell>
        </row>
        <row r="366">
          <cell r="V366">
            <v>130612</v>
          </cell>
          <cell r="W366" t="str">
            <v>130612 &lt;avsluttet 2003&gt;Kirurgisk klinikk Us</v>
          </cell>
          <cell r="X366" t="str">
            <v>13 Det Medisinske Fakultet</v>
          </cell>
          <cell r="Y366" t="str">
            <v>1306 Oslo Kom Sykh, Inst Gr  For</v>
          </cell>
        </row>
        <row r="367">
          <cell r="V367">
            <v>130613</v>
          </cell>
          <cell r="W367" t="str">
            <v>130613 &lt;avsluttet 2003&gt;Kjevekirurgisk avdeling Us</v>
          </cell>
          <cell r="X367" t="str">
            <v>13 Det Medisinske Fakultet</v>
          </cell>
          <cell r="Y367" t="str">
            <v>1306 Oslo Kom Sykh, Inst Gr  For</v>
          </cell>
        </row>
        <row r="368">
          <cell r="V368">
            <v>130614</v>
          </cell>
          <cell r="W368" t="str">
            <v>130614 &lt;avsluttet 2003&gt;Hudavdelingen Us</v>
          </cell>
          <cell r="X368" t="str">
            <v>13 Det Medisinske Fakultet</v>
          </cell>
          <cell r="Y368" t="str">
            <v>1306 Oslo Kom Sykh, Inst Gr  For</v>
          </cell>
        </row>
        <row r="369">
          <cell r="V369">
            <v>130615</v>
          </cell>
          <cell r="W369" t="str">
            <v>130615 &lt;avsluttet 2003&gt;Medisinsk klinikk Us</v>
          </cell>
          <cell r="X369" t="str">
            <v>13 Det Medisinske Fakultet</v>
          </cell>
          <cell r="Y369" t="str">
            <v>1306 Oslo Kom Sykh, Inst Gr  For</v>
          </cell>
        </row>
        <row r="370">
          <cell r="V370">
            <v>130616</v>
          </cell>
          <cell r="W370" t="str">
            <v>130616 &lt;avsluttet 2003&gt;Øre-nese-halsavdelingen Us</v>
          </cell>
          <cell r="X370" t="str">
            <v>13 Det Medisinske Fakultet</v>
          </cell>
          <cell r="Y370" t="str">
            <v>1306 Oslo Kom Sykh, Inst Gr  For</v>
          </cell>
        </row>
        <row r="371">
          <cell r="V371">
            <v>130617</v>
          </cell>
          <cell r="W371" t="str">
            <v>130617 &lt;avsluttet 2003&gt;Øyeavdelingen Us</v>
          </cell>
          <cell r="X371" t="str">
            <v>13 Det Medisinske Fakultet</v>
          </cell>
          <cell r="Y371" t="str">
            <v>1306 Oslo Kom Sykh, Inst Gr  For</v>
          </cell>
        </row>
        <row r="372">
          <cell r="V372">
            <v>130618</v>
          </cell>
          <cell r="W372" t="str">
            <v>130618 &lt;avsluttet 2003&gt;Nevrologisk avdeling Us</v>
          </cell>
          <cell r="X372" t="str">
            <v>13 Det Medisinske Fakultet</v>
          </cell>
          <cell r="Y372" t="str">
            <v>1306 Oslo Kom Sykh, Inst Gr  For</v>
          </cell>
        </row>
        <row r="373">
          <cell r="V373">
            <v>130619</v>
          </cell>
          <cell r="W373" t="str">
            <v>130619 &lt;avsluttet 2003&gt;Nevrokirurgisk avdeling Us</v>
          </cell>
          <cell r="X373" t="str">
            <v>13 Det Medisinske Fakultet</v>
          </cell>
          <cell r="Y373" t="str">
            <v>1306 Oslo Kom Sykh, Inst Gr  For</v>
          </cell>
        </row>
        <row r="374">
          <cell r="V374">
            <v>130620</v>
          </cell>
          <cell r="W374" t="str">
            <v>130620 &lt;avsluttet 2003&gt; Geriatrisk avdeling Us</v>
          </cell>
          <cell r="X374" t="str">
            <v>13 Det Medisinske Fakultet</v>
          </cell>
          <cell r="Y374" t="str">
            <v>1306 Oslo Kom Sykh, Inst Gr  For</v>
          </cell>
        </row>
        <row r="375">
          <cell r="V375">
            <v>130621</v>
          </cell>
          <cell r="W375" t="str">
            <v>130621 &lt;avsluttet 2003&gt;Avd for fyskalsk og medisinsk rehabilitering Us</v>
          </cell>
          <cell r="X375" t="str">
            <v>13 Det Medisinske Fakultet</v>
          </cell>
          <cell r="Y375" t="str">
            <v>1306 Oslo Kom Sykh, Inst Gr  For</v>
          </cell>
        </row>
        <row r="376">
          <cell r="V376">
            <v>130622</v>
          </cell>
          <cell r="W376" t="str">
            <v>130622 &lt;avsluttet 2003&gt; Barnesenteret Us</v>
          </cell>
          <cell r="X376" t="str">
            <v>13 Det Medisinske Fakultet</v>
          </cell>
          <cell r="Y376" t="str">
            <v>1306 Oslo Kom Sykh, Inst Gr  For</v>
          </cell>
        </row>
        <row r="377">
          <cell r="V377">
            <v>130623</v>
          </cell>
          <cell r="W377" t="str">
            <v>130623 &lt;avsluttet 2003&gt;Kvinnesenteret Us</v>
          </cell>
          <cell r="X377" t="str">
            <v>13 Det Medisinske Fakultet</v>
          </cell>
          <cell r="Y377" t="str">
            <v>1306 Oslo Kom Sykh, Inst Gr  For</v>
          </cell>
        </row>
        <row r="378">
          <cell r="V378">
            <v>130624</v>
          </cell>
          <cell r="W378" t="str">
            <v>130624 &lt;avsluttet 2003&gt; Anestesiavdelingen Us</v>
          </cell>
          <cell r="X378" t="str">
            <v>13 Det Medisinske Fakultet</v>
          </cell>
          <cell r="Y378" t="str">
            <v>1306 Oslo Kom Sykh, Inst Gr  For</v>
          </cell>
        </row>
        <row r="379">
          <cell r="V379">
            <v>130625</v>
          </cell>
          <cell r="W379" t="str">
            <v>130625 &lt;avsluttet 2003&gt;Røntgenavdelingen Us</v>
          </cell>
          <cell r="X379" t="str">
            <v>13 Det Medisinske Fakultet</v>
          </cell>
          <cell r="Y379" t="str">
            <v>1306 Oslo Kom Sykh, Inst Gr  For</v>
          </cell>
        </row>
        <row r="380">
          <cell r="V380">
            <v>130626</v>
          </cell>
          <cell r="W380" t="str">
            <v>130626 &lt;avsluttet 2003&gt; Oslo kommunale legevakt Us</v>
          </cell>
          <cell r="X380" t="str">
            <v>13 Det Medisinske Fakultet</v>
          </cell>
          <cell r="Y380" t="str">
            <v>1306 Oslo Kom Sykh, Inst Gr  For</v>
          </cell>
        </row>
        <row r="381">
          <cell r="V381">
            <v>130627</v>
          </cell>
          <cell r="W381" t="str">
            <v>130627 &lt;avsluttet 2003&gt; Sunnaas sykehus</v>
          </cell>
          <cell r="X381" t="str">
            <v>13 Det Medisinske Fakultet</v>
          </cell>
          <cell r="Y381" t="str">
            <v>1306 Oslo Kom Sykh, Inst Gr  For</v>
          </cell>
        </row>
        <row r="382">
          <cell r="V382">
            <v>130628</v>
          </cell>
          <cell r="W382" t="str">
            <v>130628 &lt;avsluttet 2003&gt; Diakonhjemmets sykehus</v>
          </cell>
          <cell r="X382" t="str">
            <v>13 Det Medisinske Fakultet</v>
          </cell>
          <cell r="Y382" t="str">
            <v>1306 Oslo Kom Sykh, Inst Gr  For</v>
          </cell>
        </row>
        <row r="383">
          <cell r="V383">
            <v>130629</v>
          </cell>
          <cell r="W383" t="str">
            <v>130629 &lt;avsluttet 1999&gt;PC-stue As</v>
          </cell>
          <cell r="X383" t="str">
            <v>13 Det Medisinske Fakultet</v>
          </cell>
          <cell r="Y383" t="str">
            <v>1306 Oslo Kom Sykh, Inst Gr  For</v>
          </cell>
        </row>
        <row r="384">
          <cell r="V384">
            <v>130630</v>
          </cell>
          <cell r="W384" t="str">
            <v>130630 &lt;avsluttet 2003&gt;Hormon- og isotoplaboratoriet As</v>
          </cell>
          <cell r="X384" t="str">
            <v>13 Det Medisinske Fakultet</v>
          </cell>
          <cell r="Y384" t="str">
            <v>1306 Oslo Kom Sykh, Inst Gr  For</v>
          </cell>
        </row>
        <row r="385">
          <cell r="V385">
            <v>130631</v>
          </cell>
          <cell r="W385" t="str">
            <v>130631 &lt;avsluttet 2003&gt;Anestesiavdelingn As</v>
          </cell>
          <cell r="X385" t="str">
            <v>13 Det Medisinske Fakultet</v>
          </cell>
          <cell r="Y385" t="str">
            <v>1306 Oslo Kom Sykh, Inst Gr  For</v>
          </cell>
        </row>
        <row r="386">
          <cell r="V386">
            <v>130632</v>
          </cell>
          <cell r="W386" t="str">
            <v>130632 &lt;avsluttet 2003&gt;Barneavdelingen As</v>
          </cell>
          <cell r="X386" t="str">
            <v>13 Det Medisinske Fakultet</v>
          </cell>
          <cell r="Y386" t="str">
            <v>1306 Oslo Kom Sykh, Inst Gr  For</v>
          </cell>
        </row>
        <row r="387">
          <cell r="V387">
            <v>130633</v>
          </cell>
          <cell r="W387" t="str">
            <v>130633 &lt;avsluttet 2003&gt;Gynekologisk avdeling As</v>
          </cell>
          <cell r="X387" t="str">
            <v>13 Det Medisinske Fakultet</v>
          </cell>
          <cell r="Y387" t="str">
            <v>1306 Oslo Kom Sykh, Inst Gr  For</v>
          </cell>
        </row>
        <row r="388">
          <cell r="V388">
            <v>130634</v>
          </cell>
          <cell r="W388" t="str">
            <v>130634 &lt;avsluttet 2003&gt;Kirurgisk avdeling As</v>
          </cell>
          <cell r="X388" t="str">
            <v>13 Det Medisinske Fakultet</v>
          </cell>
          <cell r="Y388" t="str">
            <v>1306 Oslo Kom Sykh, Inst Gr  For</v>
          </cell>
        </row>
        <row r="389">
          <cell r="V389">
            <v>130635</v>
          </cell>
          <cell r="W389" t="str">
            <v>130635 &lt;avsluttet 2003&gt;Medisinsk avdeling As</v>
          </cell>
          <cell r="X389" t="str">
            <v>13 Det Medisinske Fakultet</v>
          </cell>
          <cell r="Y389" t="str">
            <v>1306 Oslo Kom Sykh, Inst Gr  For</v>
          </cell>
        </row>
        <row r="390">
          <cell r="V390">
            <v>130636</v>
          </cell>
          <cell r="W390" t="str">
            <v>130636 &lt;avsluttet 2003&gt;Røntgenavdelingen As</v>
          </cell>
          <cell r="X390" t="str">
            <v>13 Det Medisinske Fakultet</v>
          </cell>
          <cell r="Y390" t="str">
            <v>1306 Oslo Kom Sykh, Inst Gr  For</v>
          </cell>
        </row>
        <row r="391">
          <cell r="V391">
            <v>130637</v>
          </cell>
          <cell r="W391" t="str">
            <v>130637 &lt;avsluttet 2003&gt;Patologilaboratoriet As</v>
          </cell>
          <cell r="X391" t="str">
            <v>13 Det Medisinske Fakultet</v>
          </cell>
          <cell r="Y391" t="str">
            <v>1306 Oslo Kom Sykh, Inst Gr  For</v>
          </cell>
        </row>
        <row r="392">
          <cell r="V392">
            <v>130639</v>
          </cell>
          <cell r="W392" t="str">
            <v>130639 &lt;avsluttet 2003&gt; PC-stue As</v>
          </cell>
          <cell r="X392" t="str">
            <v>13 Det Medisinske Fakultet</v>
          </cell>
          <cell r="Y392" t="str">
            <v>1306 Oslo Kom Sykh, Inst Gr  For</v>
          </cell>
        </row>
        <row r="393">
          <cell r="V393">
            <v>130650</v>
          </cell>
          <cell r="W393" t="str">
            <v>130650 &lt;avsluttet 2003&gt; Institutt for eksperimentell medisinsk forskning</v>
          </cell>
          <cell r="X393" t="str">
            <v>13 Det Medisinske Fakultet</v>
          </cell>
          <cell r="Y393" t="str">
            <v>1306 Oslo Kom Sykh, Inst Gr  For</v>
          </cell>
        </row>
        <row r="394">
          <cell r="V394">
            <v>130651</v>
          </cell>
          <cell r="W394" t="str">
            <v>130651 &lt;avsluttet 2003&gt;Dyrestallen</v>
          </cell>
          <cell r="X394" t="str">
            <v>13 Det Medisinske Fakultet</v>
          </cell>
          <cell r="Y394" t="str">
            <v>1306 Oslo Kom Sykh, Inst Gr  For</v>
          </cell>
        </row>
        <row r="395">
          <cell r="V395">
            <v>130652</v>
          </cell>
          <cell r="W395" t="str">
            <v>130652 &lt;avsluttet 2003&gt;Laboratoriet</v>
          </cell>
          <cell r="X395" t="str">
            <v>13 Det Medisinske Fakultet</v>
          </cell>
          <cell r="Y395" t="str">
            <v>1306 Oslo Kom Sykh, Inst Gr  For</v>
          </cell>
        </row>
        <row r="396">
          <cell r="V396">
            <v>130653</v>
          </cell>
          <cell r="W396" t="str">
            <v>130653 &lt;avsluttet 2003&gt; Teknisk seksjon</v>
          </cell>
          <cell r="X396" t="str">
            <v>13 Det Medisinske Fakultet</v>
          </cell>
          <cell r="Y396" t="str">
            <v>1306 Oslo Kom Sykh, Inst Gr  For</v>
          </cell>
        </row>
        <row r="397">
          <cell r="V397">
            <v>130660</v>
          </cell>
          <cell r="W397" t="str">
            <v>130660 &lt;avsluttet 2003&gt;Institutt for famakoterapi</v>
          </cell>
          <cell r="X397" t="str">
            <v>13 Det Medisinske Fakultet</v>
          </cell>
          <cell r="Y397" t="str">
            <v>1306 Oslo Kom Sykh, Inst Gr  For</v>
          </cell>
        </row>
        <row r="398">
          <cell r="V398">
            <v>130690</v>
          </cell>
          <cell r="W398" t="str">
            <v>130690 &lt;avsluttet 2003&gt;IT-avdelingen, IOKS</v>
          </cell>
          <cell r="X398" t="str">
            <v>13 Det Medisinske Fakultet</v>
          </cell>
          <cell r="Y398" t="str">
            <v>1306 Oslo Kom Sykh, Inst Gr  For</v>
          </cell>
        </row>
        <row r="399">
          <cell r="V399">
            <v>130691</v>
          </cell>
          <cell r="W399" t="str">
            <v>130691 &lt;avsluttet 2003&gt; Inst. Gr. Oks. MEDITUS</v>
          </cell>
          <cell r="X399" t="str">
            <v>13 Det Medisinske Fakultet</v>
          </cell>
          <cell r="Y399" t="str">
            <v>1306 Oslo Kom Sykh, Inst Gr  For</v>
          </cell>
        </row>
        <row r="400">
          <cell r="V400">
            <v>130692</v>
          </cell>
          <cell r="W400" t="str">
            <v>130692 &lt;avsluttet 2003&gt;Delarkiv IOKS</v>
          </cell>
          <cell r="X400" t="str">
            <v>13 Det Medisinske Fakultet</v>
          </cell>
          <cell r="Y400" t="str">
            <v>1306 Oslo Kom Sykh, Inst Gr  For</v>
          </cell>
        </row>
        <row r="401">
          <cell r="V401">
            <v>130700</v>
          </cell>
          <cell r="W401" t="str">
            <v>130700 &lt;avsluttet 2003&gt; Institutt for sykepleievitenskap</v>
          </cell>
          <cell r="X401" t="str">
            <v>13 Det Medisinske Fakultet</v>
          </cell>
          <cell r="Y401" t="str">
            <v>1307 Sykepleievitenskap</v>
          </cell>
        </row>
        <row r="402">
          <cell r="V402">
            <v>130701</v>
          </cell>
          <cell r="W402" t="str">
            <v>130701 &lt;avsluttet 2003&gt; Institutt for sykepleievitenskap, bibliotek</v>
          </cell>
          <cell r="X402" t="str">
            <v>13 Det Medisinske Fakultet</v>
          </cell>
          <cell r="Y402" t="str">
            <v>1307 Sykepleievitenskap</v>
          </cell>
        </row>
        <row r="403">
          <cell r="V403">
            <v>131000</v>
          </cell>
          <cell r="W403" t="str">
            <v>131000 Institutt for medisinske basalfag</v>
          </cell>
          <cell r="X403" t="str">
            <v>13 Det Medisinske Fakultet</v>
          </cell>
          <cell r="Y403" t="str">
            <v>1310 Institutt for medisinske basalfag</v>
          </cell>
        </row>
        <row r="404">
          <cell r="V404">
            <v>131001</v>
          </cell>
          <cell r="W404" t="str">
            <v>131001 Sekretariatet</v>
          </cell>
          <cell r="X404" t="str">
            <v>13 Det Medisinske Fakultet</v>
          </cell>
          <cell r="Y404" t="str">
            <v>1310 Institutt for medisinske basalfag</v>
          </cell>
        </row>
        <row r="405">
          <cell r="V405">
            <v>131002</v>
          </cell>
          <cell r="W405" t="str">
            <v>131002 EDB-avdelingen</v>
          </cell>
          <cell r="X405" t="str">
            <v>13 Det Medisinske Fakultet</v>
          </cell>
          <cell r="Y405" t="str">
            <v>1310 Institutt for medisinske basalfag</v>
          </cell>
        </row>
        <row r="406">
          <cell r="V406">
            <v>131003</v>
          </cell>
          <cell r="W406" t="str">
            <v>131003 Mekanisk verksted</v>
          </cell>
          <cell r="X406" t="str">
            <v>13 Det Medisinske Fakultet</v>
          </cell>
          <cell r="Y406" t="str">
            <v>1310 Institutt for medisinske basalfag</v>
          </cell>
        </row>
        <row r="407">
          <cell r="V407">
            <v>131004</v>
          </cell>
          <cell r="W407" t="str">
            <v>131004 Elektronikkverkstedet</v>
          </cell>
          <cell r="X407" t="str">
            <v>13 Det Medisinske Fakultet</v>
          </cell>
          <cell r="Y407" t="str">
            <v>1310 Institutt for medisinske basalfag</v>
          </cell>
        </row>
        <row r="408">
          <cell r="V408">
            <v>131005</v>
          </cell>
          <cell r="W408" t="str">
            <v>131005 Avdeling for komparativ medisin</v>
          </cell>
          <cell r="X408" t="str">
            <v>13 Det Medisinske Fakultet</v>
          </cell>
          <cell r="Y408" t="str">
            <v>1310 Institutt for medisinske basalfag</v>
          </cell>
        </row>
        <row r="409">
          <cell r="V409">
            <v>131006</v>
          </cell>
          <cell r="W409" t="str">
            <v>131006 Kjernefasilitet for transgene mus</v>
          </cell>
          <cell r="X409" t="str">
            <v>13 Det Medisinske Fakultet</v>
          </cell>
          <cell r="Y409" t="str">
            <v>1310 Institutt for medisinske basalfag</v>
          </cell>
        </row>
        <row r="410">
          <cell r="V410">
            <v>131007</v>
          </cell>
          <cell r="W410" t="str">
            <v>131007 Forskerlinjen medisin</v>
          </cell>
          <cell r="X410" t="str">
            <v>13 Det Medisinske Fakultet</v>
          </cell>
          <cell r="Y410" t="str">
            <v>1310 Institutt for medisinske basalfag</v>
          </cell>
        </row>
        <row r="411">
          <cell r="V411">
            <v>131008</v>
          </cell>
          <cell r="W411" t="str">
            <v>131008 Medisinsk informatikk</v>
          </cell>
          <cell r="X411" t="str">
            <v>13 Det Medisinske Fakultet</v>
          </cell>
          <cell r="Y411" t="str">
            <v>1310 Institutt for medisinske basalfag</v>
          </cell>
        </row>
        <row r="412">
          <cell r="V412">
            <v>131020</v>
          </cell>
          <cell r="W412" t="str">
            <v>131020 Avdeling for anatomi</v>
          </cell>
          <cell r="X412" t="str">
            <v>13 Det Medisinske Fakultet</v>
          </cell>
          <cell r="Y412" t="str">
            <v>1310 Institutt for medisinske basalfag</v>
          </cell>
        </row>
        <row r="413">
          <cell r="V413">
            <v>131030</v>
          </cell>
          <cell r="W413" t="str">
            <v>131030 The Centre for Molecular Biology and Neuroscience (CMBN)</v>
          </cell>
          <cell r="X413" t="str">
            <v>13 Det Medisinske Fakultet</v>
          </cell>
          <cell r="Y413" t="str">
            <v>1310 Institutt for medisinske basalfag</v>
          </cell>
        </row>
        <row r="414">
          <cell r="V414">
            <v>131040</v>
          </cell>
          <cell r="W414" t="str">
            <v>131040 Avdeling for ernæringsvitenskap</v>
          </cell>
          <cell r="X414" t="str">
            <v>13 Det Medisinske Fakultet</v>
          </cell>
          <cell r="Y414" t="str">
            <v>1310 Institutt for medisinske basalfag</v>
          </cell>
        </row>
        <row r="415">
          <cell r="V415">
            <v>131050</v>
          </cell>
          <cell r="W415" t="str">
            <v>131050 Avdeling for fysiologi</v>
          </cell>
          <cell r="X415" t="str">
            <v>13 Det Medisinske Fakultet</v>
          </cell>
          <cell r="Y415" t="str">
            <v>1310 Institutt for medisinske basalfag</v>
          </cell>
        </row>
        <row r="416">
          <cell r="V416">
            <v>131060</v>
          </cell>
          <cell r="W416" t="str">
            <v>131060 Avdeling for biokjemi</v>
          </cell>
          <cell r="X416" t="str">
            <v>13 Det Medisinske Fakultet</v>
          </cell>
          <cell r="Y416" t="str">
            <v>1310 Institutt for medisinske basalfag</v>
          </cell>
        </row>
        <row r="417">
          <cell r="V417">
            <v>131070</v>
          </cell>
          <cell r="W417" t="str">
            <v>131070 Avdeling for biostatistikk</v>
          </cell>
          <cell r="X417" t="str">
            <v>13 Det Medisinske Fakultet</v>
          </cell>
          <cell r="Y417" t="str">
            <v>1310 Institutt for medisinske basalfag</v>
          </cell>
        </row>
        <row r="418">
          <cell r="V418">
            <v>131080</v>
          </cell>
          <cell r="W418" t="str">
            <v>131080 Avdeling for atferdsfag</v>
          </cell>
          <cell r="X418" t="str">
            <v>13 Det Medisinske Fakultet</v>
          </cell>
          <cell r="Y418" t="str">
            <v>1310 Institutt for medisinske basalfag</v>
          </cell>
        </row>
        <row r="419">
          <cell r="V419">
            <v>131100</v>
          </cell>
          <cell r="W419" t="str">
            <v>131100 Institutt for allmenn- og samfunnsmedisin</v>
          </cell>
          <cell r="X419" t="str">
            <v>13 Det Medisinske Fakultet</v>
          </cell>
          <cell r="Y419" t="str">
            <v>1311 Institutt for allmenn og samfunnsmedisin</v>
          </cell>
        </row>
        <row r="420">
          <cell r="V420">
            <v>131110</v>
          </cell>
          <cell r="W420" t="str">
            <v>131110 Administrasjon</v>
          </cell>
          <cell r="X420" t="str">
            <v>13 Det Medisinske Fakultet</v>
          </cell>
          <cell r="Y420" t="str">
            <v>1311 Institutt for allmenn og samfunnsmedisin</v>
          </cell>
        </row>
        <row r="421">
          <cell r="V421">
            <v>131120</v>
          </cell>
          <cell r="W421" t="str">
            <v>131120 Seksjon for allmennmedisin</v>
          </cell>
          <cell r="X421" t="str">
            <v>13 Det Medisinske Fakultet</v>
          </cell>
          <cell r="Y421" t="str">
            <v>1311 Institutt for allmenn og samfunnsmedisin</v>
          </cell>
        </row>
        <row r="422">
          <cell r="V422">
            <v>131121</v>
          </cell>
          <cell r="W422" t="str">
            <v>131121 1.-2. semester-primærhelsetjenesten</v>
          </cell>
          <cell r="X422" t="str">
            <v>13 Det Medisinske Fakultet</v>
          </cell>
          <cell r="Y422" t="str">
            <v>1311 Institutt for allmenn og samfunnsmedisin</v>
          </cell>
        </row>
        <row r="423">
          <cell r="V423">
            <v>131122</v>
          </cell>
          <cell r="W423" t="str">
            <v>131122 10. semester-sykehuskoordinatorer</v>
          </cell>
          <cell r="X423" t="str">
            <v>13 Det Medisinske Fakultet</v>
          </cell>
          <cell r="Y423" t="str">
            <v>1311 Institutt for allmenn og samfunnsmedisin</v>
          </cell>
        </row>
        <row r="424">
          <cell r="V424">
            <v>131123</v>
          </cell>
          <cell r="W424" t="str">
            <v>131123 10. semester allmennpraktikere</v>
          </cell>
          <cell r="X424" t="str">
            <v>13 Det Medisinske Fakultet</v>
          </cell>
          <cell r="Y424" t="str">
            <v>1311 Institutt for allmenn og samfunnsmedisin</v>
          </cell>
        </row>
        <row r="425">
          <cell r="V425">
            <v>131130</v>
          </cell>
          <cell r="W425" t="str">
            <v>131130 Seksjon for forebyggende medisin og epidemiologi</v>
          </cell>
          <cell r="X425" t="str">
            <v>13 Det Medisinske Fakultet</v>
          </cell>
          <cell r="Y425" t="str">
            <v>1311 Institutt for allmenn og samfunnsmedisin</v>
          </cell>
        </row>
        <row r="426">
          <cell r="V426">
            <v>131140</v>
          </cell>
          <cell r="W426" t="str">
            <v>131140 Seksjon for sosialmedisin</v>
          </cell>
          <cell r="X426" t="str">
            <v>13 Det Medisinske Fakultet</v>
          </cell>
          <cell r="Y426" t="str">
            <v>1311 Institutt for allmenn og samfunnsmedisin</v>
          </cell>
        </row>
        <row r="427">
          <cell r="V427">
            <v>131150</v>
          </cell>
          <cell r="W427" t="str">
            <v>131150 Seksjon for medisinsk antropologi og medisinsk historie</v>
          </cell>
          <cell r="X427" t="str">
            <v>13 Det Medisinske Fakultet</v>
          </cell>
          <cell r="Y427" t="str">
            <v>1311 Institutt for allmenn og samfunnsmedisin</v>
          </cell>
        </row>
        <row r="428">
          <cell r="V428">
            <v>131160</v>
          </cell>
          <cell r="W428" t="str">
            <v>131160 Seksjon for medisinsk etikk</v>
          </cell>
          <cell r="X428" t="str">
            <v>13 Det Medisinske Fakultet</v>
          </cell>
          <cell r="Y428" t="str">
            <v>1311 Institutt for allmenn og samfunnsmedisin</v>
          </cell>
        </row>
        <row r="429">
          <cell r="V429">
            <v>131170</v>
          </cell>
          <cell r="W429" t="str">
            <v>131170 Seksjon for internasjonal helse</v>
          </cell>
          <cell r="X429" t="str">
            <v>13 Det Medisinske Fakultet</v>
          </cell>
          <cell r="Y429" t="str">
            <v>1311 Institutt for allmenn og samfunnsmedisin</v>
          </cell>
        </row>
        <row r="430">
          <cell r="V430">
            <v>131180</v>
          </cell>
          <cell r="W430" t="str">
            <v>131180 Senter for kjønnsforskning</v>
          </cell>
          <cell r="X430" t="str">
            <v>13 Det Medisinske Fakultet</v>
          </cell>
          <cell r="Y430" t="str">
            <v>1311 Institutt for allmenn og samfunnsmedisin</v>
          </cell>
        </row>
        <row r="431">
          <cell r="V431">
            <v>131200</v>
          </cell>
          <cell r="W431" t="str">
            <v>131200 Institutt for sykepleievitenskap og helsefag</v>
          </cell>
          <cell r="X431" t="str">
            <v>13 Det Medisinske Fakultet</v>
          </cell>
          <cell r="Y431" t="str">
            <v>1312 Institutt for sykepleievitenskap og helsefag</v>
          </cell>
        </row>
        <row r="432">
          <cell r="V432">
            <v>131210</v>
          </cell>
          <cell r="W432" t="str">
            <v>131210 Seksjon for helsefag</v>
          </cell>
          <cell r="X432" t="str">
            <v>13 Det Medisinske Fakultet</v>
          </cell>
          <cell r="Y432" t="str">
            <v>1312 Institutt for sykepleievitenskap og helsefag</v>
          </cell>
        </row>
        <row r="433">
          <cell r="V433">
            <v>131220</v>
          </cell>
          <cell r="W433" t="str">
            <v>131220 Seksjon for sykepleievitenskap</v>
          </cell>
          <cell r="X433" t="str">
            <v>13 Det Medisinske Fakultet</v>
          </cell>
          <cell r="Y433" t="str">
            <v>1312 Institutt for sykepleievitenskap og helsefag</v>
          </cell>
        </row>
        <row r="434">
          <cell r="V434">
            <v>131300</v>
          </cell>
          <cell r="W434" t="str">
            <v>131300 Institutt for helseledelse og helseøkonomi</v>
          </cell>
          <cell r="X434" t="str">
            <v>13 Det Medisinske Fakultet</v>
          </cell>
          <cell r="Y434" t="str">
            <v>1313 Institutt for helseledelse og helseøkonomi</v>
          </cell>
        </row>
        <row r="435">
          <cell r="V435">
            <v>131310</v>
          </cell>
          <cell r="W435" t="str">
            <v>131310 Institutt for helse og samfunn.</v>
          </cell>
          <cell r="X435" t="str">
            <v>13 Det Medisinske Fakultet</v>
          </cell>
          <cell r="Y435" t="str">
            <v>1313 Institutt for helseledelse og helseøkonomi</v>
          </cell>
        </row>
        <row r="436">
          <cell r="V436">
            <v>131400</v>
          </cell>
          <cell r="W436" t="str">
            <v>131400 Fakultetsdivisjon Rikshospitalet</v>
          </cell>
          <cell r="X436" t="str">
            <v>13 Det Medisinske Fakultet</v>
          </cell>
          <cell r="Y436" t="str">
            <v>1314 Fakultetsdivisjonen Rikshospitalet</v>
          </cell>
        </row>
        <row r="437">
          <cell r="V437">
            <v>131401</v>
          </cell>
          <cell r="W437" t="str">
            <v>131401 Universitetsadministrasjonen RH/Dnr/Ahus</v>
          </cell>
          <cell r="X437" t="str">
            <v>13 Det Medisinske Fakultet</v>
          </cell>
          <cell r="Y437" t="str">
            <v>1314 Fakultetsdivisjonen Rikshospitalet</v>
          </cell>
        </row>
        <row r="438">
          <cell r="V438">
            <v>131402</v>
          </cell>
          <cell r="W438" t="str">
            <v>131402 Divisjon for rettstoksikologi og rusmiddelforskning</v>
          </cell>
          <cell r="X438" t="str">
            <v>13 Det Medisinske Fakultet</v>
          </cell>
          <cell r="Y438" t="str">
            <v>1314 Fakultetsdivisjonen Rikshospitalet</v>
          </cell>
        </row>
        <row r="439">
          <cell r="V439">
            <v>131403</v>
          </cell>
          <cell r="W439" t="str">
            <v>131403 Inst. for klinisk biokjemi, RH</v>
          </cell>
          <cell r="X439" t="str">
            <v>13 Det Medisinske Fakultet</v>
          </cell>
          <cell r="Y439" t="str">
            <v>1314 Fakultetsdivisjonen Rikshospitalet</v>
          </cell>
        </row>
        <row r="440">
          <cell r="V440">
            <v>131404</v>
          </cell>
          <cell r="W440" t="str">
            <v>131404 Avdeling for klinisk farmakologi</v>
          </cell>
          <cell r="X440" t="str">
            <v>13 Det Medisinske Fakultet</v>
          </cell>
          <cell r="Y440" t="str">
            <v>1314 Fakultetsdivisjonen Rikshospitalet</v>
          </cell>
        </row>
        <row r="441">
          <cell r="V441">
            <v>131405</v>
          </cell>
          <cell r="W441" t="str">
            <v>131405 Senter for komparativ medisin, RH</v>
          </cell>
          <cell r="X441" t="str">
            <v>13 Det Medisinske Fakultet</v>
          </cell>
          <cell r="Y441" t="str">
            <v>1314 Fakultetsdivisjonen Rikshospitalet</v>
          </cell>
        </row>
        <row r="442">
          <cell r="V442">
            <v>131406</v>
          </cell>
          <cell r="W442" t="str">
            <v>131406 Patologiklinikken</v>
          </cell>
          <cell r="X442" t="str">
            <v>13 Det Medisinske Fakultet</v>
          </cell>
          <cell r="Y442" t="str">
            <v>1314 Fakultetsdivisjonen Rikshospitalet</v>
          </cell>
        </row>
        <row r="443">
          <cell r="V443">
            <v>131407</v>
          </cell>
          <cell r="W443" t="str">
            <v>131407 Rettsmedisinsk institutt</v>
          </cell>
          <cell r="X443" t="str">
            <v>13 Det Medisinske Fakultet</v>
          </cell>
          <cell r="Y443" t="str">
            <v>1314 Fakultetsdivisjonen Rikshospitalet</v>
          </cell>
        </row>
        <row r="444">
          <cell r="V444">
            <v>131408</v>
          </cell>
          <cell r="W444" t="str">
            <v>131408 Mikrobiologisk institutt, RH</v>
          </cell>
          <cell r="X444" t="str">
            <v>13 Det Medisinske Fakultet</v>
          </cell>
          <cell r="Y444" t="str">
            <v>1314 Fakultetsdivisjonen Rikshospitalet</v>
          </cell>
        </row>
        <row r="445">
          <cell r="V445">
            <v>131409</v>
          </cell>
          <cell r="W445" t="str">
            <v>131409 Immunologisk institutt</v>
          </cell>
          <cell r="X445" t="str">
            <v>13 Det Medisinske Fakultet</v>
          </cell>
          <cell r="Y445" t="str">
            <v>1314 Fakultetsdivisjonen Rikshospitalet</v>
          </cell>
        </row>
        <row r="446">
          <cell r="V446">
            <v>131410</v>
          </cell>
          <cell r="W446" t="str">
            <v>131410 Farmakologisk institutt</v>
          </cell>
          <cell r="X446" t="str">
            <v>13 Det Medisinske Fakultet</v>
          </cell>
          <cell r="Y446" t="str">
            <v>1314 Fakultetsdivisjonen Rikshospitalet</v>
          </cell>
        </row>
        <row r="447">
          <cell r="V447">
            <v>131411</v>
          </cell>
          <cell r="W447" t="str">
            <v>131411 Inst. for farmakoterapi</v>
          </cell>
          <cell r="X447" t="str">
            <v>13 Det Medisinske Fakultet</v>
          </cell>
          <cell r="Y447" t="str">
            <v>1314 Fakultetsdivisjonen Rikshospitalet</v>
          </cell>
        </row>
        <row r="448">
          <cell r="V448">
            <v>131412</v>
          </cell>
          <cell r="W448" t="str">
            <v>131412 Cellesortering Rikshospitalet</v>
          </cell>
          <cell r="X448" t="str">
            <v>13 Det Medisinske Fakultet</v>
          </cell>
          <cell r="Y448" t="str">
            <v>1314 Fakultetsdivisjonen Rikshospitalet</v>
          </cell>
        </row>
        <row r="449">
          <cell r="V449">
            <v>131413</v>
          </cell>
          <cell r="W449" t="str">
            <v>131413 Foto- og videotjenesten</v>
          </cell>
          <cell r="X449" t="str">
            <v>13 Det Medisinske Fakultet</v>
          </cell>
          <cell r="Y449" t="str">
            <v>1314 Fakultetsdivisjonen Rikshospitalet</v>
          </cell>
        </row>
        <row r="450">
          <cell r="V450">
            <v>131414</v>
          </cell>
          <cell r="W450" t="str">
            <v>131414 Institutt for kirurgisk forskning</v>
          </cell>
          <cell r="X450" t="str">
            <v>13 Det Medisinske Fakultet</v>
          </cell>
          <cell r="Y450" t="str">
            <v>1314 Fakultetsdivisjonen Rikshospitalet</v>
          </cell>
        </row>
        <row r="451">
          <cell r="V451">
            <v>131415</v>
          </cell>
          <cell r="W451" t="str">
            <v>131415 Institutt for indremedisinsk forskning</v>
          </cell>
          <cell r="X451" t="str">
            <v>13 Det Medisinske Fakultet</v>
          </cell>
          <cell r="Y451" t="str">
            <v>1314 Fakultetsdivisjonen Rikshospitalet</v>
          </cell>
        </row>
        <row r="452">
          <cell r="V452">
            <v>131416</v>
          </cell>
          <cell r="W452" t="str">
            <v>131416 Anestesi- og intensivklinikken</v>
          </cell>
          <cell r="X452" t="str">
            <v>13 Det Medisinske Fakultet</v>
          </cell>
          <cell r="Y452" t="str">
            <v>1314 Fakultetsdivisjonen Rikshospitalet</v>
          </cell>
        </row>
        <row r="453">
          <cell r="V453">
            <v>131417</v>
          </cell>
          <cell r="W453" t="str">
            <v>131417 Barneklinikken</v>
          </cell>
          <cell r="X453" t="str">
            <v>13 Det Medisinske Fakultet</v>
          </cell>
          <cell r="Y453" t="str">
            <v>1314 Fakultetsdivisjonen Rikshospitalet</v>
          </cell>
        </row>
        <row r="454">
          <cell r="V454">
            <v>131418</v>
          </cell>
          <cell r="W454" t="str">
            <v>131418 Pediatrisk forskningsinstitutt</v>
          </cell>
          <cell r="X454" t="str">
            <v>13 Det Medisinske Fakultet</v>
          </cell>
          <cell r="Y454" t="str">
            <v>1314 Fakultetsdivisjonen Rikshospitalet</v>
          </cell>
        </row>
        <row r="455">
          <cell r="V455">
            <v>131419</v>
          </cell>
          <cell r="W455" t="str">
            <v>131419 Hudavdelingen</v>
          </cell>
          <cell r="X455" t="str">
            <v>13 Det Medisinske Fakultet</v>
          </cell>
          <cell r="Y455" t="str">
            <v>1314 Fakultetsdivisjonen Rikshospitalet</v>
          </cell>
        </row>
        <row r="456">
          <cell r="V456">
            <v>131420</v>
          </cell>
          <cell r="W456" t="str">
            <v>131420 Thoraxkirurgisk avdeling</v>
          </cell>
          <cell r="X456" t="str">
            <v>13 Det Medisinske Fakultet</v>
          </cell>
          <cell r="Y456" t="str">
            <v>1314 Fakultetsdivisjonen Rikshospitalet</v>
          </cell>
        </row>
        <row r="457">
          <cell r="V457">
            <v>131421</v>
          </cell>
          <cell r="W457" t="str">
            <v>131421 Kirurgisk klinikk RH</v>
          </cell>
          <cell r="X457" t="str">
            <v>13 Det Medisinske Fakultet</v>
          </cell>
          <cell r="Y457" t="str">
            <v>1314 Fakultetsdivisjonen Rikshospitalet</v>
          </cell>
        </row>
        <row r="458">
          <cell r="V458">
            <v>131422</v>
          </cell>
          <cell r="W458" t="str">
            <v>131422 Kvinneklinikken, RH</v>
          </cell>
          <cell r="X458" t="str">
            <v>13 Det Medisinske Fakultet</v>
          </cell>
          <cell r="Y458" t="str">
            <v>1314 Fakultetsdivisjonen Rikshospitalet</v>
          </cell>
        </row>
        <row r="459">
          <cell r="V459">
            <v>131423</v>
          </cell>
          <cell r="W459" t="str">
            <v>131423 Lungemedisinsk avdeling, RH</v>
          </cell>
          <cell r="X459" t="str">
            <v>13 Det Medisinske Fakultet</v>
          </cell>
          <cell r="Y459" t="str">
            <v>1314 Fakultetsdivisjonen Rikshospitalet</v>
          </cell>
        </row>
        <row r="460">
          <cell r="V460">
            <v>131424</v>
          </cell>
          <cell r="W460" t="str">
            <v>131424 Medisinsk avdeling, RH</v>
          </cell>
          <cell r="X460" t="str">
            <v>13 Det Medisinske Fakultet</v>
          </cell>
          <cell r="Y460" t="str">
            <v>1314 Fakultetsdivisjonen Rikshospitalet</v>
          </cell>
        </row>
        <row r="461">
          <cell r="V461">
            <v>131425</v>
          </cell>
          <cell r="W461" t="str">
            <v>131425 Hjertemedisinsk avdeling, RH</v>
          </cell>
          <cell r="X461" t="str">
            <v>13 Det Medisinske Fakultet</v>
          </cell>
          <cell r="Y461" t="str">
            <v>1314 Fakultetsdivisjonen Rikshospitalet</v>
          </cell>
        </row>
        <row r="462">
          <cell r="V462">
            <v>131426</v>
          </cell>
          <cell r="W462" t="str">
            <v>131426 Medisinsk poliklinikk, RH</v>
          </cell>
          <cell r="X462" t="str">
            <v>13 Det Medisinske Fakultet</v>
          </cell>
          <cell r="Y462" t="str">
            <v>1314 Fakultetsdivisjonen Rikshospitalet</v>
          </cell>
        </row>
        <row r="463">
          <cell r="V463">
            <v>131427</v>
          </cell>
          <cell r="W463" t="str">
            <v>131427 Nevrokirurgisk avdeling RH</v>
          </cell>
          <cell r="X463" t="str">
            <v>13 Det Medisinske Fakultet</v>
          </cell>
          <cell r="Y463" t="str">
            <v>1314 Fakultetsdivisjonen Rikshospitalet</v>
          </cell>
        </row>
        <row r="464">
          <cell r="V464">
            <v>131428</v>
          </cell>
          <cell r="W464" t="str">
            <v>131428 Nevrologisk avdeling RH</v>
          </cell>
          <cell r="X464" t="str">
            <v>13 Det Medisinske Fakultet</v>
          </cell>
          <cell r="Y464" t="str">
            <v>1314 Fakultetsdivisjonen Rikshospitalet</v>
          </cell>
        </row>
        <row r="465">
          <cell r="V465">
            <v>131429</v>
          </cell>
          <cell r="W465" t="str">
            <v>131429 Plastisk kirurgisk avdeling, RH</v>
          </cell>
          <cell r="X465" t="str">
            <v>13 Det Medisinske Fakultet</v>
          </cell>
          <cell r="Y465" t="str">
            <v>1314 Fakultetsdivisjonen Rikshospitalet</v>
          </cell>
        </row>
        <row r="466">
          <cell r="V466">
            <v>131430</v>
          </cell>
          <cell r="W466" t="str">
            <v>131430 Bilde- og intervensjonsklinikken</v>
          </cell>
          <cell r="X466" t="str">
            <v>13 Det Medisinske Fakultet</v>
          </cell>
          <cell r="Y466" t="str">
            <v>1314 Fakultetsdivisjonen Rikshospitalet</v>
          </cell>
        </row>
        <row r="467">
          <cell r="V467">
            <v>131431</v>
          </cell>
          <cell r="W467" t="str">
            <v>131431 Øre-nese-halsavd. og Audiolog. inst., RH</v>
          </cell>
          <cell r="X467" t="str">
            <v>13 Det Medisinske Fakultet</v>
          </cell>
          <cell r="Y467" t="str">
            <v>1314 Fakultetsdivisjonen Rikshospitalet</v>
          </cell>
        </row>
        <row r="468">
          <cell r="V468">
            <v>131432</v>
          </cell>
          <cell r="W468" t="str">
            <v>131432 Revmatiske sykdommer, Senter for</v>
          </cell>
          <cell r="X468" t="str">
            <v>13 Det Medisinske Fakultet</v>
          </cell>
          <cell r="Y468" t="str">
            <v>1314 Fakultetsdivisjonen Rikshospitalet</v>
          </cell>
        </row>
        <row r="469">
          <cell r="V469">
            <v>131433</v>
          </cell>
          <cell r="W469" t="str">
            <v>131433 Ortopedisk avdeling, RH</v>
          </cell>
          <cell r="X469" t="str">
            <v>13 Det Medisinske Fakultet</v>
          </cell>
          <cell r="Y469" t="str">
            <v>1314 Fakultetsdivisjonen Rikshospitalet</v>
          </cell>
        </row>
        <row r="470">
          <cell r="V470">
            <v>131434</v>
          </cell>
          <cell r="W470" t="str">
            <v>131434 Intervensjonssenteret</v>
          </cell>
          <cell r="X470" t="str">
            <v>13 Det Medisinske Fakultet</v>
          </cell>
          <cell r="Y470" t="str">
            <v>1314 Fakultetsdivisjonen Rikshospitalet</v>
          </cell>
        </row>
        <row r="471">
          <cell r="V471">
            <v>131435</v>
          </cell>
          <cell r="W471" t="str">
            <v>131435 Senter for medisinske studier, Russland</v>
          </cell>
          <cell r="X471" t="str">
            <v>13 Det Medisinske Fakultet</v>
          </cell>
          <cell r="Y471" t="str">
            <v>1314 Fakultetsdivisjonen Rikshospitalet</v>
          </cell>
        </row>
        <row r="472">
          <cell r="V472">
            <v>131436</v>
          </cell>
          <cell r="W472" t="str">
            <v>131436 Ferdighetssenteret</v>
          </cell>
          <cell r="X472" t="str">
            <v>13 Det Medisinske Fakultet</v>
          </cell>
          <cell r="Y472" t="str">
            <v>1314 Fakultetsdivisjonen Rikshospitalet</v>
          </cell>
        </row>
        <row r="473">
          <cell r="V473">
            <v>131437</v>
          </cell>
          <cell r="W473" t="str">
            <v>131437 Medisinsk genetikk RH, Avdeling for</v>
          </cell>
          <cell r="X473" t="str">
            <v>13 Det Medisinske Fakultet</v>
          </cell>
          <cell r="Y473" t="str">
            <v>1314 Fakultetsdivisjonen Rikshospitalet</v>
          </cell>
        </row>
        <row r="474">
          <cell r="V474">
            <v>131438</v>
          </cell>
          <cell r="W474" t="str">
            <v>131438 Instituttgruppe for laboratoriemedisin RH</v>
          </cell>
          <cell r="X474" t="str">
            <v>13 Det Medisinske Fakultet</v>
          </cell>
          <cell r="Y474" t="str">
            <v>1314 Fakultetsdivisjonen Rikshospitalet</v>
          </cell>
        </row>
        <row r="475">
          <cell r="V475">
            <v>131439</v>
          </cell>
          <cell r="W475" t="str">
            <v>131439 Senter for pasientmedvirkning og sykepleieforskning</v>
          </cell>
          <cell r="X475" t="str">
            <v>13 Det Medisinske Fakultet</v>
          </cell>
          <cell r="Y475" t="str">
            <v>1314 Fakultetsdivisjonen Rikshospitalet</v>
          </cell>
        </row>
        <row r="476">
          <cell r="V476">
            <v>131440</v>
          </cell>
          <cell r="W476" t="str">
            <v>131440 Senter for fremragende forskning, Senter for immunregulering</v>
          </cell>
          <cell r="X476" t="str">
            <v>13 Det Medisinske Fakultet</v>
          </cell>
          <cell r="Y476" t="str">
            <v>1314 Fakultetsdivisjonen Rikshospitalet</v>
          </cell>
        </row>
        <row r="477">
          <cell r="V477">
            <v>131500</v>
          </cell>
          <cell r="W477" t="str">
            <v>131500 Fakultetsdivisjon Det norske radiumhospital</v>
          </cell>
          <cell r="X477" t="str">
            <v>13 Det Medisinske Fakultet</v>
          </cell>
          <cell r="Y477" t="str">
            <v>1315 Fakultetsdivisjonen Det Norske Radiumhospital</v>
          </cell>
        </row>
        <row r="478">
          <cell r="V478">
            <v>131501</v>
          </cell>
          <cell r="W478" t="str">
            <v>131501 Universitetsadministrasjonen DNR</v>
          </cell>
          <cell r="X478" t="str">
            <v>13 Det Medisinske Fakultet</v>
          </cell>
          <cell r="Y478" t="str">
            <v>1315 Fakultetsdivisjonen Det Norske Radiumhospital</v>
          </cell>
        </row>
        <row r="479">
          <cell r="V479">
            <v>131502</v>
          </cell>
          <cell r="W479" t="str">
            <v>131502 Cellebiologi, Avdeling for . DNR</v>
          </cell>
          <cell r="X479" t="str">
            <v>13 Det Medisinske Fakultet</v>
          </cell>
          <cell r="Y479" t="str">
            <v>1315 Fakultetsdivisjonen Det Norske Radiumhospital</v>
          </cell>
        </row>
        <row r="480">
          <cell r="V480">
            <v>131503</v>
          </cell>
          <cell r="W480" t="str">
            <v>131503 Tumorbiologi, Avd. for, Radiumhospitalet</v>
          </cell>
          <cell r="X480" t="str">
            <v>13 Det Medisinske Fakultet</v>
          </cell>
          <cell r="Y480" t="str">
            <v>1315 Fakultetsdivisjonen Det Norske Radiumhospital</v>
          </cell>
        </row>
        <row r="481">
          <cell r="V481">
            <v>131504</v>
          </cell>
          <cell r="W481" t="str">
            <v>131504 Immunologi, Avd. for , Radiumhospitalet</v>
          </cell>
          <cell r="X481" t="str">
            <v>13 Det Medisinske Fakultet</v>
          </cell>
          <cell r="Y481" t="str">
            <v>1315 Fakultetsdivisjonen Det Norske Radiumhospital</v>
          </cell>
        </row>
        <row r="482">
          <cell r="V482">
            <v>131505</v>
          </cell>
          <cell r="W482" t="str">
            <v>131505 Avd. for genetikk, Inst. for kreftforsking, DNR</v>
          </cell>
          <cell r="X482" t="str">
            <v>13 Det Medisinske Fakultet</v>
          </cell>
          <cell r="Y482" t="str">
            <v>1315 Fakultetsdivisjonen Det Norske Radiumhospital</v>
          </cell>
        </row>
        <row r="483">
          <cell r="V483">
            <v>131506</v>
          </cell>
          <cell r="W483" t="str">
            <v>131506 Avdeling for biokjemi</v>
          </cell>
          <cell r="X483" t="str">
            <v>13 Det Medisinske Fakultet</v>
          </cell>
          <cell r="Y483" t="str">
            <v>1315 Fakultetsdivisjonen Det Norske Radiumhospital</v>
          </cell>
        </row>
        <row r="484">
          <cell r="V484">
            <v>131507</v>
          </cell>
          <cell r="W484" t="str">
            <v>131507 Avdeling for patologi, DNR</v>
          </cell>
          <cell r="X484" t="str">
            <v>13 Det Medisinske Fakultet</v>
          </cell>
          <cell r="Y484" t="str">
            <v>1315 Fakultetsdivisjonen Det Norske Radiumhospital</v>
          </cell>
        </row>
        <row r="485">
          <cell r="V485">
            <v>131508</v>
          </cell>
          <cell r="W485" t="str">
            <v>131508 Avdeling for strålingsbiologi</v>
          </cell>
          <cell r="X485" t="str">
            <v>13 Det Medisinske Fakultet</v>
          </cell>
          <cell r="Y485" t="str">
            <v>1315 Fakultetsdivisjonen Det Norske Radiumhospital</v>
          </cell>
        </row>
        <row r="486">
          <cell r="V486">
            <v>131509</v>
          </cell>
          <cell r="W486" t="str">
            <v>131509 Avdeling for medisinsk genetikk</v>
          </cell>
          <cell r="X486" t="str">
            <v>13 Det Medisinske Fakultet</v>
          </cell>
          <cell r="Y486" t="str">
            <v>1315 Fakultetsdivisjonen Det Norske Radiumhospital</v>
          </cell>
        </row>
        <row r="487">
          <cell r="V487">
            <v>131510</v>
          </cell>
          <cell r="W487" t="str">
            <v>131510 Fagområde anesteseologi</v>
          </cell>
          <cell r="X487" t="str">
            <v>13 Det Medisinske Fakultet</v>
          </cell>
          <cell r="Y487" t="str">
            <v>1315 Fakultetsdivisjonen Det Norske Radiumhospital</v>
          </cell>
        </row>
        <row r="488">
          <cell r="V488">
            <v>131511</v>
          </cell>
          <cell r="W488" t="str">
            <v>131511 DNR, Gynekologisk avdeling</v>
          </cell>
          <cell r="X488" t="str">
            <v>13 Det Medisinske Fakultet</v>
          </cell>
          <cell r="Y488" t="str">
            <v>1315 Fakultetsdivisjonen Det Norske Radiumhospital</v>
          </cell>
        </row>
        <row r="489">
          <cell r="V489">
            <v>131512</v>
          </cell>
          <cell r="W489" t="str">
            <v>131512 DNR, Kirurgisk-onkologisk avdeling</v>
          </cell>
          <cell r="X489" t="str">
            <v>13 Det Medisinske Fakultet</v>
          </cell>
          <cell r="Y489" t="str">
            <v>1315 Fakultetsdivisjonen Det Norske Radiumhospital</v>
          </cell>
        </row>
        <row r="490">
          <cell r="V490">
            <v>131513</v>
          </cell>
          <cell r="W490" t="str">
            <v>131513 Kreftklinikken</v>
          </cell>
          <cell r="X490" t="str">
            <v>13 Det Medisinske Fakultet</v>
          </cell>
          <cell r="Y490" t="str">
            <v>1315 Fakultetsdivisjonen Det Norske Radiumhospital</v>
          </cell>
        </row>
        <row r="491">
          <cell r="V491">
            <v>131514</v>
          </cell>
          <cell r="W491" t="str">
            <v>131514 DNR, Radiologisk avdeling</v>
          </cell>
          <cell r="X491" t="str">
            <v>13 Det Medisinske Fakultet</v>
          </cell>
          <cell r="Y491" t="str">
            <v>1315 Fakultetsdivisjonen Det Norske Radiumhospital</v>
          </cell>
        </row>
        <row r="492">
          <cell r="V492">
            <v>131515</v>
          </cell>
          <cell r="W492" t="str">
            <v>131515 Fagområde medisinsk informatikk DNR</v>
          </cell>
          <cell r="X492" t="str">
            <v>13 Det Medisinske Fakultet</v>
          </cell>
          <cell r="Y492" t="str">
            <v>1315 Fakultetsdivisjonen Det Norske Radiumhospital</v>
          </cell>
        </row>
        <row r="493">
          <cell r="V493">
            <v>131516</v>
          </cell>
          <cell r="W493" t="str">
            <v>131516 Avdeling for kreftforebygging</v>
          </cell>
          <cell r="X493" t="str">
            <v>13 Det Medisinske Fakultet</v>
          </cell>
          <cell r="Y493" t="str">
            <v>1315 Fakultetsdivisjonen Det Norske Radiumhospital</v>
          </cell>
        </row>
        <row r="494">
          <cell r="V494">
            <v>131517</v>
          </cell>
          <cell r="W494" t="str">
            <v>131517 Fagområde stråleterapi</v>
          </cell>
          <cell r="X494" t="str">
            <v>13 Det Medisinske Fakultet</v>
          </cell>
          <cell r="Y494" t="str">
            <v>1315 Fakultetsdivisjonen Det Norske Radiumhospital</v>
          </cell>
        </row>
        <row r="495">
          <cell r="V495">
            <v>131518</v>
          </cell>
          <cell r="W495" t="str">
            <v>131518 Senter for fremragende forskning - Centre for Cancer Biomedicine</v>
          </cell>
          <cell r="X495" t="str">
            <v>13 Det Medisinske Fakultet</v>
          </cell>
          <cell r="Y495" t="str">
            <v>1315 Fakultetsdivisjonen Det Norske Radiumhospital</v>
          </cell>
        </row>
        <row r="496">
          <cell r="V496">
            <v>131600</v>
          </cell>
          <cell r="W496" t="str">
            <v>131600 Fakultetsdivisjon Akershus universitetssykehus</v>
          </cell>
          <cell r="X496" t="str">
            <v>13 Det Medisinske Fakultet</v>
          </cell>
          <cell r="Y496" t="str">
            <v>1316 Fakultetsdivisjonen AHUS</v>
          </cell>
        </row>
        <row r="497">
          <cell r="V497">
            <v>131601</v>
          </cell>
          <cell r="W497" t="str">
            <v>131601 Universitetsadministrasjonen Ahus</v>
          </cell>
          <cell r="X497" t="str">
            <v>13 Det Medisinske Fakultet</v>
          </cell>
          <cell r="Y497" t="str">
            <v>1316 Fakultetsdivisjonen AHUS</v>
          </cell>
        </row>
        <row r="498">
          <cell r="V498">
            <v>131602</v>
          </cell>
          <cell r="W498" t="str">
            <v>131602 Epi-gen Ahus</v>
          </cell>
          <cell r="X498" t="str">
            <v>13 Det Medisinske Fakultet</v>
          </cell>
          <cell r="Y498" t="str">
            <v>1316 Fakultetsdivisjonen AHUS</v>
          </cell>
        </row>
        <row r="499">
          <cell r="V499">
            <v>131603</v>
          </cell>
          <cell r="W499" t="str">
            <v>131603 Biblioteket Ahus</v>
          </cell>
          <cell r="X499" t="str">
            <v>13 Det Medisinske Fakultet</v>
          </cell>
          <cell r="Y499" t="str">
            <v>1316 Fakultetsdivisjonen AHUS</v>
          </cell>
        </row>
        <row r="500">
          <cell r="V500">
            <v>131604</v>
          </cell>
          <cell r="W500" t="str">
            <v>131604 Helse Øst kompetansesenter for helsetjenesteforskning</v>
          </cell>
          <cell r="X500" t="str">
            <v>13 Det Medisinske Fakultet</v>
          </cell>
          <cell r="Y500" t="str">
            <v>1316 Fakultetsdivisjonen AHUS</v>
          </cell>
        </row>
        <row r="501">
          <cell r="V501">
            <v>131610</v>
          </cell>
          <cell r="W501" t="str">
            <v>131610 Anestesiavdelingen Ahus</v>
          </cell>
          <cell r="X501" t="str">
            <v>13 Det Medisinske Fakultet</v>
          </cell>
          <cell r="Y501" t="str">
            <v>1316 Fakultetsdivisjonen AHUS</v>
          </cell>
        </row>
        <row r="502">
          <cell r="V502">
            <v>131611</v>
          </cell>
          <cell r="W502" t="str">
            <v>131611 Barneavdelingen Ahus</v>
          </cell>
          <cell r="X502" t="str">
            <v>13 Det Medisinske Fakultet</v>
          </cell>
          <cell r="Y502" t="str">
            <v>1316 Fakultetsdivisjonen AHUS</v>
          </cell>
        </row>
        <row r="503">
          <cell r="V503">
            <v>131612</v>
          </cell>
          <cell r="W503" t="str">
            <v>131612 Kvinneklinikken - Ahus</v>
          </cell>
          <cell r="X503" t="str">
            <v>13 Det Medisinske Fakultet</v>
          </cell>
          <cell r="Y503" t="str">
            <v>1316 Fakultetsdivisjonen AHUS</v>
          </cell>
        </row>
        <row r="504">
          <cell r="V504">
            <v>131613</v>
          </cell>
          <cell r="W504" t="str">
            <v>131613 Kirurgisk avdeling Ahus</v>
          </cell>
          <cell r="X504" t="str">
            <v>13 Det Medisinske Fakultet</v>
          </cell>
          <cell r="Y504" t="str">
            <v>1316 Fakultetsdivisjonen AHUS</v>
          </cell>
        </row>
        <row r="505">
          <cell r="V505">
            <v>131614</v>
          </cell>
          <cell r="W505" t="str">
            <v>131614 Medisinsk avdeling Ahus</v>
          </cell>
          <cell r="X505" t="str">
            <v>13 Det Medisinske Fakultet</v>
          </cell>
          <cell r="Y505" t="str">
            <v>1316 Fakultetsdivisjonen AHUS</v>
          </cell>
        </row>
        <row r="506">
          <cell r="V506">
            <v>131615</v>
          </cell>
          <cell r="W506" t="str">
            <v>131615 Nevrologisk, Ahus</v>
          </cell>
          <cell r="X506" t="str">
            <v>13 Det Medisinske Fakultet</v>
          </cell>
          <cell r="Y506" t="str">
            <v>1316 Fakultetsdivisjonen AHUS</v>
          </cell>
        </row>
        <row r="507">
          <cell r="V507">
            <v>131616</v>
          </cell>
          <cell r="W507" t="str">
            <v>131616 Ortopedisk, Ahus</v>
          </cell>
          <cell r="X507" t="str">
            <v>13 Det Medisinske Fakultet</v>
          </cell>
          <cell r="Y507" t="str">
            <v>1316 Fakultetsdivisjonen AHUS</v>
          </cell>
        </row>
        <row r="508">
          <cell r="V508">
            <v>131617</v>
          </cell>
          <cell r="W508" t="str">
            <v>131617 Patologisk, Ahus</v>
          </cell>
          <cell r="X508" t="str">
            <v>13 Det Medisinske Fakultet</v>
          </cell>
          <cell r="Y508" t="str">
            <v>1316 Fakultetsdivisjonen AHUS</v>
          </cell>
        </row>
        <row r="509">
          <cell r="V509">
            <v>131618</v>
          </cell>
          <cell r="W509" t="str">
            <v>131618 Radiologisk, Ahus</v>
          </cell>
          <cell r="X509" t="str">
            <v>13 Det Medisinske Fakultet</v>
          </cell>
          <cell r="Y509" t="str">
            <v>1316 Fakultetsdivisjonen AHUS</v>
          </cell>
        </row>
        <row r="510">
          <cell r="V510">
            <v>131619</v>
          </cell>
          <cell r="W510" t="str">
            <v>131619 Øre-nese-hals Ahus</v>
          </cell>
          <cell r="X510" t="str">
            <v>13 Det Medisinske Fakultet</v>
          </cell>
          <cell r="Y510" t="str">
            <v>1316 Fakultetsdivisjonen AHUS</v>
          </cell>
        </row>
        <row r="511">
          <cell r="V511">
            <v>131620</v>
          </cell>
          <cell r="W511" t="str">
            <v>131620 Mikrobiologisk avdeling, Ahus</v>
          </cell>
          <cell r="X511" t="str">
            <v>13 Det Medisinske Fakultet</v>
          </cell>
          <cell r="Y511" t="str">
            <v>1316 Fakultetsdivisjonen AHUS</v>
          </cell>
        </row>
        <row r="512">
          <cell r="V512">
            <v>131621</v>
          </cell>
          <cell r="W512" t="str">
            <v>131621 Avdeling for forebyggende helsearbeid, Ahus</v>
          </cell>
          <cell r="X512" t="str">
            <v>13 Det Medisinske Fakultet</v>
          </cell>
          <cell r="Y512" t="str">
            <v>1316 Fakultetsdivisjonen AHUS</v>
          </cell>
        </row>
        <row r="513">
          <cell r="V513">
            <v>131622</v>
          </cell>
          <cell r="W513" t="str">
            <v>131622 Avdeling for psykiatri - Fakultetsdivisjon Akershus Universitetssykehus</v>
          </cell>
          <cell r="X513" t="str">
            <v>13 Det Medisinske Fakultet</v>
          </cell>
          <cell r="Y513" t="str">
            <v>1316 Fakultetsdivisjonen AHUS</v>
          </cell>
        </row>
        <row r="514">
          <cell r="V514">
            <v>131623</v>
          </cell>
          <cell r="W514" t="str">
            <v>131623 Laboratoriemedisinsk senter</v>
          </cell>
          <cell r="X514" t="str">
            <v>13 Det Medisinske Fakultet</v>
          </cell>
          <cell r="Y514" t="str">
            <v>1316 Fakultetsdivisjonen AHUS</v>
          </cell>
        </row>
        <row r="515">
          <cell r="V515">
            <v>131700</v>
          </cell>
          <cell r="W515" t="str">
            <v>131700 Institutt for psykiatri</v>
          </cell>
          <cell r="X515" t="str">
            <v>13 Det Medisinske Fakultet</v>
          </cell>
          <cell r="Y515" t="str">
            <v>1317 Institutt for psykiatri</v>
          </cell>
        </row>
        <row r="516">
          <cell r="V516">
            <v>131705</v>
          </cell>
          <cell r="W516" t="str">
            <v>131705 Administrasjon</v>
          </cell>
          <cell r="X516" t="str">
            <v>13 Det Medisinske Fakultet</v>
          </cell>
          <cell r="Y516" t="str">
            <v>1317 Institutt for psykiatri</v>
          </cell>
        </row>
        <row r="517">
          <cell r="V517">
            <v>131710</v>
          </cell>
          <cell r="W517" t="str">
            <v>131710 Seksjon Rikshospitalet</v>
          </cell>
          <cell r="X517" t="str">
            <v>13 Det Medisinske Fakultet</v>
          </cell>
          <cell r="Y517" t="str">
            <v>1317 Institutt for psykiatri</v>
          </cell>
        </row>
        <row r="518">
          <cell r="V518">
            <v>131720</v>
          </cell>
          <cell r="W518" t="str">
            <v>131720 Seksjon for voksenpsykiatri</v>
          </cell>
          <cell r="X518" t="str">
            <v>13 Det Medisinske Fakultet</v>
          </cell>
          <cell r="Y518" t="str">
            <v>1317 Institutt for psykiatri</v>
          </cell>
        </row>
        <row r="519">
          <cell r="V519">
            <v>131730</v>
          </cell>
          <cell r="W519" t="str">
            <v>131730 Seksjon Aker universitetssykehus</v>
          </cell>
          <cell r="X519" t="str">
            <v>13 Det Medisinske Fakultet</v>
          </cell>
          <cell r="Y519" t="str">
            <v>1317 Institutt for psykiatri</v>
          </cell>
        </row>
        <row r="520">
          <cell r="V520">
            <v>131740</v>
          </cell>
          <cell r="W520" t="str">
            <v>131740 Seksjon Vinderen</v>
          </cell>
          <cell r="X520" t="str">
            <v>13 Det Medisinske Fakultet</v>
          </cell>
          <cell r="Y520" t="str">
            <v>1317 Institutt for psykiatri</v>
          </cell>
        </row>
        <row r="521">
          <cell r="V521">
            <v>131750</v>
          </cell>
          <cell r="W521" t="str">
            <v>131750 Seksjon for barne- og ungdomspsykiatri</v>
          </cell>
          <cell r="X521" t="str">
            <v>13 Det Medisinske Fakultet</v>
          </cell>
          <cell r="Y521" t="str">
            <v>1317 Institutt for psykiatri</v>
          </cell>
        </row>
        <row r="522">
          <cell r="V522">
            <v>131760</v>
          </cell>
          <cell r="W522" t="str">
            <v>131760 Rikshospitalet, BUP seksjonen</v>
          </cell>
          <cell r="X522" t="str">
            <v>13 Det Medisinske Fakultet</v>
          </cell>
          <cell r="Y522" t="str">
            <v>1317 Institutt for psykiatri</v>
          </cell>
        </row>
        <row r="523">
          <cell r="V523">
            <v>131770</v>
          </cell>
          <cell r="W523" t="str">
            <v>131770 Flyktning/traume temaer</v>
          </cell>
          <cell r="X523" t="str">
            <v>13 Det Medisinske Fakultet</v>
          </cell>
          <cell r="Y523" t="str">
            <v>1317 Institutt for psykiatri</v>
          </cell>
        </row>
        <row r="524">
          <cell r="V524">
            <v>131780</v>
          </cell>
          <cell r="W524" t="str">
            <v>131780 Nasj. senter selvmordsforskning forebyg.</v>
          </cell>
          <cell r="X524" t="str">
            <v>13 Det Medisinske Fakultet</v>
          </cell>
          <cell r="Y524" t="str">
            <v>1317 Institutt for psykiatri</v>
          </cell>
        </row>
        <row r="525">
          <cell r="V525">
            <v>131790</v>
          </cell>
          <cell r="W525" t="str">
            <v>131790 SERAF - Senter for rus og avhengighetsforskning</v>
          </cell>
          <cell r="X525" t="str">
            <v>13 Det Medisinske Fakultet</v>
          </cell>
          <cell r="Y525" t="str">
            <v>1317 Institutt for psykiatri</v>
          </cell>
        </row>
        <row r="526">
          <cell r="V526">
            <v>131795</v>
          </cell>
          <cell r="W526" t="str">
            <v>131795 Seksjon Akershus universitetssykehus</v>
          </cell>
          <cell r="X526" t="str">
            <v>13 Det Medisinske Fakultet</v>
          </cell>
          <cell r="Y526" t="str">
            <v>1317 Institutt for psykiatri</v>
          </cell>
        </row>
        <row r="527">
          <cell r="V527">
            <v>131800</v>
          </cell>
          <cell r="W527" t="str">
            <v>131800 Fakultetsdivisjon Ullevål universitetssykehus</v>
          </cell>
          <cell r="X527" t="str">
            <v>13 Det Medisinske Fakultet</v>
          </cell>
          <cell r="Y527" t="str">
            <v>1318 Universitetsadministrasjon Ullevål</v>
          </cell>
        </row>
        <row r="528">
          <cell r="V528">
            <v>131801</v>
          </cell>
          <cell r="W528" t="str">
            <v>131801 Fakultetsdivisjon Ullevål universitetssykehus, Administrasjon</v>
          </cell>
          <cell r="X528" t="str">
            <v>13 Det Medisinske Fakultet</v>
          </cell>
          <cell r="Y528" t="str">
            <v>1318 Universitetsadministrasjon Ullevål</v>
          </cell>
        </row>
        <row r="529">
          <cell r="V529">
            <v>131802</v>
          </cell>
          <cell r="W529" t="str">
            <v>131802 Delarkiv Ullevål</v>
          </cell>
          <cell r="X529" t="str">
            <v>13 Det Medisinske Fakultet</v>
          </cell>
          <cell r="Y529" t="str">
            <v>1318 Universitetsadministrasjon Ullevål</v>
          </cell>
        </row>
        <row r="530">
          <cell r="V530">
            <v>131805</v>
          </cell>
          <cell r="W530" t="str">
            <v>131805 Avdeling for Akutt/anestesi</v>
          </cell>
          <cell r="X530" t="str">
            <v>13 Det Medisinske Fakultet</v>
          </cell>
          <cell r="Y530" t="str">
            <v>1318 Universitetsadministrasjon Ullevål</v>
          </cell>
        </row>
        <row r="531">
          <cell r="V531">
            <v>131806</v>
          </cell>
          <cell r="W531" t="str">
            <v>131806 Avdeling for Traume</v>
          </cell>
          <cell r="X531" t="str">
            <v>13 Det Medisinske Fakultet</v>
          </cell>
          <cell r="Y531" t="str">
            <v>1318 Universitetsadministrasjon Ullevål</v>
          </cell>
        </row>
        <row r="532">
          <cell r="V532">
            <v>131807</v>
          </cell>
          <cell r="W532" t="str">
            <v>131807 Prehospital Divisjon</v>
          </cell>
          <cell r="X532" t="str">
            <v>13 Det Medisinske Fakultet</v>
          </cell>
          <cell r="Y532" t="str">
            <v>1318 Universitetsadministrasjon Ullevål</v>
          </cell>
        </row>
        <row r="533">
          <cell r="V533">
            <v>131810</v>
          </cell>
          <cell r="W533" t="str">
            <v>131810 Barnesenteret</v>
          </cell>
          <cell r="X533" t="str">
            <v>13 Det Medisinske Fakultet</v>
          </cell>
          <cell r="Y533" t="str">
            <v>1318 Universitetsadministrasjon Ullevål</v>
          </cell>
        </row>
        <row r="534">
          <cell r="V534">
            <v>131815</v>
          </cell>
          <cell r="W534" t="str">
            <v>131815 Revmatologisk avdeling, Diakonhjemmets sykehus</v>
          </cell>
          <cell r="X534" t="str">
            <v>13 Det Medisinske Fakultet</v>
          </cell>
          <cell r="Y534" t="str">
            <v>1318 Universitetsadministrasjon Ullevål</v>
          </cell>
        </row>
        <row r="535">
          <cell r="V535">
            <v>131820</v>
          </cell>
          <cell r="W535" t="str">
            <v>131820 Fysikalsk medisin og rehabilitering</v>
          </cell>
          <cell r="X535" t="str">
            <v>13 Det Medisinske Fakultet</v>
          </cell>
          <cell r="Y535" t="str">
            <v>1318 Universitetsadministrasjon Ullevål</v>
          </cell>
        </row>
        <row r="536">
          <cell r="V536">
            <v>131821</v>
          </cell>
          <cell r="W536" t="str">
            <v>131821 Nevrokirurgisk avdeling</v>
          </cell>
          <cell r="X536" t="str">
            <v>13 Det Medisinske Fakultet</v>
          </cell>
          <cell r="Y536" t="str">
            <v>1318 Universitetsadministrasjon Ullevål</v>
          </cell>
        </row>
        <row r="537">
          <cell r="V537">
            <v>131822</v>
          </cell>
          <cell r="W537" t="str">
            <v>131822 Ortopedisk senter</v>
          </cell>
          <cell r="X537" t="str">
            <v>13 Det Medisinske Fakultet</v>
          </cell>
          <cell r="Y537" t="str">
            <v>1318 Universitetsadministrasjon Ullevål</v>
          </cell>
        </row>
        <row r="538">
          <cell r="V538">
            <v>131825</v>
          </cell>
          <cell r="W538" t="str">
            <v>131825 Geriatrisk avdeling</v>
          </cell>
          <cell r="X538" t="str">
            <v>13 Det Medisinske Fakultet</v>
          </cell>
          <cell r="Y538" t="str">
            <v>1318 Universitetsadministrasjon Ullevål</v>
          </cell>
        </row>
        <row r="539">
          <cell r="V539">
            <v>131826</v>
          </cell>
          <cell r="W539" t="str">
            <v>131826 Hematologisk avdeling</v>
          </cell>
          <cell r="X539" t="str">
            <v>13 Det Medisinske Fakultet</v>
          </cell>
          <cell r="Y539" t="str">
            <v>1318 Universitetsadministrasjon Ullevål</v>
          </cell>
        </row>
        <row r="540">
          <cell r="V540">
            <v>131827</v>
          </cell>
          <cell r="W540" t="str">
            <v>131827 Avdeling for Hjerte/lunge/nyre</v>
          </cell>
          <cell r="X540" t="str">
            <v>13 Det Medisinske Fakultet</v>
          </cell>
          <cell r="Y540" t="str">
            <v>1318 Universitetsadministrasjon Ullevål</v>
          </cell>
        </row>
        <row r="541">
          <cell r="V541">
            <v>131828</v>
          </cell>
          <cell r="W541" t="str">
            <v>131828 Avdeling for Infeksjonsmedisin</v>
          </cell>
          <cell r="X541" t="str">
            <v>13 Det Medisinske Fakultet</v>
          </cell>
          <cell r="Y541" t="str">
            <v>1318 Universitetsadministrasjon Ullevål</v>
          </cell>
        </row>
        <row r="542">
          <cell r="V542">
            <v>131830</v>
          </cell>
          <cell r="W542" t="str">
            <v>131830 Hudavdelingen, Ullevål universitetssykehus</v>
          </cell>
          <cell r="X542" t="str">
            <v>13 Det Medisinske Fakultet</v>
          </cell>
          <cell r="Y542" t="str">
            <v>1318 Universitetsadministrasjon Ullevål</v>
          </cell>
        </row>
        <row r="543">
          <cell r="V543">
            <v>131835</v>
          </cell>
          <cell r="W543" t="str">
            <v>131835 Institutt for eksperimentell medisinsk forskning</v>
          </cell>
          <cell r="X543" t="str">
            <v>13 Det Medisinske Fakultet</v>
          </cell>
          <cell r="Y543" t="str">
            <v>1318 Universitetsadministrasjon Ullevål</v>
          </cell>
        </row>
        <row r="544">
          <cell r="V544">
            <v>131840</v>
          </cell>
          <cell r="W544" t="str">
            <v>131840 Avdeling for immunologi og transfusjonsmedisin</v>
          </cell>
          <cell r="X544" t="str">
            <v>13 Det Medisinske Fakultet</v>
          </cell>
          <cell r="Y544" t="str">
            <v>1318 Universitetsadministrasjon Ullevål</v>
          </cell>
        </row>
        <row r="545">
          <cell r="V545">
            <v>131845</v>
          </cell>
          <cell r="W545" t="str">
            <v>131845 Institutt for medisinsk genetikk</v>
          </cell>
          <cell r="X545" t="str">
            <v>13 Det Medisinske Fakultet</v>
          </cell>
          <cell r="Y545" t="str">
            <v>1318 Universitetsadministrasjon Ullevål</v>
          </cell>
        </row>
        <row r="546">
          <cell r="V546">
            <v>131850</v>
          </cell>
          <cell r="W546" t="str">
            <v>131850 Kirurgisk klinikk, Ullevål universitetssykehus</v>
          </cell>
          <cell r="X546" t="str">
            <v>13 Det Medisinske Fakultet</v>
          </cell>
          <cell r="Y546" t="str">
            <v>1318 Universitetsadministrasjon Ullevål</v>
          </cell>
        </row>
        <row r="547">
          <cell r="V547">
            <v>131851</v>
          </cell>
          <cell r="W547" t="str">
            <v>131851 Gastrologisk avdeling</v>
          </cell>
          <cell r="X547" t="str">
            <v>13 Det Medisinske Fakultet</v>
          </cell>
          <cell r="Y547" t="str">
            <v>1318 Universitetsadministrasjon Ullevål</v>
          </cell>
        </row>
        <row r="548">
          <cell r="V548">
            <v>131852</v>
          </cell>
          <cell r="W548" t="str">
            <v>131852 Onkologisk avdeling</v>
          </cell>
          <cell r="X548" t="str">
            <v>13 Det Medisinske Fakultet</v>
          </cell>
          <cell r="Y548" t="str">
            <v>1318 Universitetsadministrasjon Ullevål</v>
          </cell>
        </row>
        <row r="549">
          <cell r="V549">
            <v>131855</v>
          </cell>
          <cell r="W549" t="str">
            <v>131855 Klinisk kjemisk avdeling</v>
          </cell>
          <cell r="X549" t="str">
            <v>13 Det Medisinske Fakultet</v>
          </cell>
          <cell r="Y549" t="str">
            <v>1318 Universitetsadministrasjon Ullevål</v>
          </cell>
        </row>
        <row r="550">
          <cell r="V550">
            <v>131860</v>
          </cell>
          <cell r="W550" t="str">
            <v>131860 Kvinnesenteret</v>
          </cell>
          <cell r="X550" t="str">
            <v>13 Det Medisinske Fakultet</v>
          </cell>
          <cell r="Y550" t="str">
            <v>1318 Universitetsadministrasjon Ullevål</v>
          </cell>
        </row>
        <row r="551">
          <cell r="V551">
            <v>131865</v>
          </cell>
          <cell r="W551" t="str">
            <v>131865 Medisinsk klinikk</v>
          </cell>
          <cell r="X551" t="str">
            <v>13 Det Medisinske Fakultet</v>
          </cell>
          <cell r="Y551" t="str">
            <v>1318 Universitetsadministrasjon Ullevål</v>
          </cell>
        </row>
        <row r="552">
          <cell r="V552">
            <v>131870</v>
          </cell>
          <cell r="W552" t="str">
            <v>131870 Mikrobiologisk avdeling</v>
          </cell>
          <cell r="X552" t="str">
            <v>13 Det Medisinske Fakultet</v>
          </cell>
          <cell r="Y552" t="str">
            <v>1318 Universitetsadministrasjon Ullevål</v>
          </cell>
        </row>
        <row r="553">
          <cell r="V553">
            <v>131875</v>
          </cell>
          <cell r="W553" t="str">
            <v>131875 Nevrologisk avdeling</v>
          </cell>
          <cell r="X553" t="str">
            <v>13 Det Medisinske Fakultet</v>
          </cell>
          <cell r="Y553" t="str">
            <v>1318 Universitetsadministrasjon Ullevål</v>
          </cell>
        </row>
        <row r="554">
          <cell r="V554">
            <v>131880</v>
          </cell>
          <cell r="W554" t="str">
            <v>131880 Patologisk anatomisk avdeling</v>
          </cell>
          <cell r="X554" t="str">
            <v>13 Det Medisinske Fakultet</v>
          </cell>
          <cell r="Y554" t="str">
            <v>1318 Universitetsadministrasjon Ullevål</v>
          </cell>
        </row>
        <row r="555">
          <cell r="V555">
            <v>131885</v>
          </cell>
          <cell r="W555" t="str">
            <v>131885 Røntgenavdelingen</v>
          </cell>
          <cell r="X555" t="str">
            <v>13 Det Medisinske Fakultet</v>
          </cell>
          <cell r="Y555" t="str">
            <v>1318 Universitetsadministrasjon Ullevål</v>
          </cell>
        </row>
        <row r="556">
          <cell r="V556">
            <v>131890</v>
          </cell>
          <cell r="W556" t="str">
            <v>131890 Avdeling for fysikalsk medisin og rehabilitering, Sunnaas sykehus</v>
          </cell>
          <cell r="X556" t="str">
            <v>13 Det Medisinske Fakultet</v>
          </cell>
          <cell r="Y556" t="str">
            <v>1318 Universitetsadministrasjon Ullevål</v>
          </cell>
        </row>
        <row r="557">
          <cell r="V557">
            <v>131895</v>
          </cell>
          <cell r="W557" t="str">
            <v>131895 Øyeavdelingen</v>
          </cell>
          <cell r="X557" t="str">
            <v>13 Det Medisinske Fakultet</v>
          </cell>
          <cell r="Y557" t="str">
            <v>1318 Universitetsadministrasjon Ullevål</v>
          </cell>
        </row>
        <row r="558">
          <cell r="V558">
            <v>131900</v>
          </cell>
          <cell r="W558" t="str">
            <v>131900 Fakultetsdivisjon Aker universitetssykehus</v>
          </cell>
          <cell r="X558" t="str">
            <v>13 Det Medisinske Fakultet</v>
          </cell>
          <cell r="Y558" t="str">
            <v>1319 Universitetsadministrasjon Aker</v>
          </cell>
        </row>
        <row r="559">
          <cell r="V559">
            <v>131910</v>
          </cell>
          <cell r="W559" t="str">
            <v>131910 Fakultetsdivisjon Aker universitetssykehus, Administrasjonen</v>
          </cell>
          <cell r="X559" t="str">
            <v>13 Det Medisinske Fakultet</v>
          </cell>
          <cell r="Y559" t="str">
            <v>1319 Universitetsadministrasjon Aker</v>
          </cell>
        </row>
        <row r="560">
          <cell r="V560">
            <v>131920</v>
          </cell>
          <cell r="W560" t="str">
            <v>131920 Anestesiavdelingen</v>
          </cell>
          <cell r="X560" t="str">
            <v>13 Det Medisinske Fakultet</v>
          </cell>
          <cell r="Y560" t="str">
            <v>1319 Universitetsadministrasjon Aker</v>
          </cell>
        </row>
        <row r="561">
          <cell r="V561">
            <v>131930</v>
          </cell>
          <cell r="W561" t="str">
            <v>131930 Hormonlaboratoriet, Aker universitetssykehus</v>
          </cell>
          <cell r="X561" t="str">
            <v>13 Det Medisinske Fakultet</v>
          </cell>
          <cell r="Y561" t="str">
            <v>1319 Universitetsadministrasjon Aker</v>
          </cell>
        </row>
        <row r="562">
          <cell r="V562">
            <v>131940</v>
          </cell>
          <cell r="W562" t="str">
            <v>131940 Kirurgisk klinikk, Aker universitetssykehus</v>
          </cell>
          <cell r="X562" t="str">
            <v>13 Det Medisinske Fakultet</v>
          </cell>
          <cell r="Y562" t="str">
            <v>1319 Universitetsadministrasjon Aker</v>
          </cell>
        </row>
        <row r="563">
          <cell r="V563">
            <v>131950</v>
          </cell>
          <cell r="W563" t="str">
            <v>131950 Medisinsk klinikk, Aker universitetssykehus</v>
          </cell>
          <cell r="X563" t="str">
            <v>13 Det Medisinske Fakultet</v>
          </cell>
          <cell r="Y563" t="str">
            <v>1319 Universitetsadministrasjon Aker</v>
          </cell>
        </row>
        <row r="564">
          <cell r="V564">
            <v>131960</v>
          </cell>
          <cell r="W564" t="str">
            <v>131960 Patologisk anatomisk laboratorium</v>
          </cell>
          <cell r="X564" t="str">
            <v>13 Det Medisinske Fakultet</v>
          </cell>
          <cell r="Y564" t="str">
            <v>1319 Universitetsadministrasjon Aker</v>
          </cell>
        </row>
        <row r="565">
          <cell r="V565">
            <v>131970</v>
          </cell>
          <cell r="W565" t="str">
            <v>131970 Røntgenavdelingen</v>
          </cell>
          <cell r="X565" t="str">
            <v>13 Det Medisinske Fakultet</v>
          </cell>
          <cell r="Y565" t="str">
            <v>1319 Universitetsadministrasjon Aker</v>
          </cell>
        </row>
        <row r="566">
          <cell r="V566">
            <v>131980</v>
          </cell>
          <cell r="W566" t="str">
            <v>131980 Urologisk klinikk</v>
          </cell>
          <cell r="X566" t="str">
            <v>13 Det Medisinske Fakultet</v>
          </cell>
          <cell r="Y566" t="str">
            <v>1319 Universitetsadministrasjon Aker</v>
          </cell>
        </row>
        <row r="567">
          <cell r="V567">
            <v>140000</v>
          </cell>
          <cell r="W567" t="str">
            <v>140000 Det humanistiske fakultet</v>
          </cell>
          <cell r="X567" t="str">
            <v>14 Det humanistiske fakultet</v>
          </cell>
          <cell r="Y567" t="str">
            <v>1400 Det humanistiske fakultet</v>
          </cell>
        </row>
        <row r="568">
          <cell r="V568">
            <v>140001</v>
          </cell>
          <cell r="W568" t="str">
            <v>140001 &lt;avsluttet 1999&gt;Det Historisk-Filosofiske Fak, Felles</v>
          </cell>
          <cell r="X568" t="str">
            <v>14 Det humanistiske fakultet</v>
          </cell>
          <cell r="Y568" t="str">
            <v>1400 Det humanistiske fakultet</v>
          </cell>
        </row>
        <row r="569">
          <cell r="V569">
            <v>140002</v>
          </cell>
          <cell r="W569" t="str">
            <v>140002 &lt;avsluttet 1999&gt;Strategipotten - Hf-Fakultetet</v>
          </cell>
          <cell r="X569" t="str">
            <v>14 Det humanistiske fakultet</v>
          </cell>
          <cell r="Y569" t="str">
            <v>1400 Det humanistiske fakultet</v>
          </cell>
        </row>
        <row r="570">
          <cell r="V570">
            <v>140003</v>
          </cell>
          <cell r="W570" t="str">
            <v>140003 &lt;avsluttet 1999&gt;Fakultetssekretariatet</v>
          </cell>
          <cell r="X570" t="str">
            <v>14 Det humanistiske fakultet</v>
          </cell>
          <cell r="Y570" t="str">
            <v>1400 Det humanistiske fakultet</v>
          </cell>
        </row>
        <row r="571">
          <cell r="V571">
            <v>140004</v>
          </cell>
          <cell r="W571" t="str">
            <v>140004 &lt;avsluttet 1999&gt;It-Tjenesten, Hf - Fakultetet</v>
          </cell>
          <cell r="X571" t="str">
            <v>14 Det humanistiske fakultet</v>
          </cell>
          <cell r="Y571" t="str">
            <v>1400 Det humanistiske fakultet</v>
          </cell>
        </row>
        <row r="572">
          <cell r="V572">
            <v>140005</v>
          </cell>
          <cell r="W572" t="str">
            <v>140005 &lt;avsluttet 1999&gt;Forskning</v>
          </cell>
          <cell r="X572" t="str">
            <v>14 Det humanistiske fakultet</v>
          </cell>
          <cell r="Y572" t="str">
            <v>1400 Det humanistiske fakultet</v>
          </cell>
        </row>
        <row r="573">
          <cell r="V573">
            <v>140006</v>
          </cell>
          <cell r="W573" t="str">
            <v>140006 &lt;avsluttet 1999&gt;Utdanning</v>
          </cell>
          <cell r="X573" t="str">
            <v>14 Det humanistiske fakultet</v>
          </cell>
          <cell r="Y573" t="str">
            <v>1400 Det humanistiske fakultet</v>
          </cell>
        </row>
        <row r="574">
          <cell r="V574">
            <v>140010</v>
          </cell>
          <cell r="W574" t="str">
            <v>140010 Det humanistiske fakultet sekretariatet</v>
          </cell>
          <cell r="X574" t="str">
            <v>14 Det humanistiske fakultet</v>
          </cell>
          <cell r="Y574" t="str">
            <v>1400 Det humanistiske fakultet</v>
          </cell>
        </row>
        <row r="575">
          <cell r="V575">
            <v>140011</v>
          </cell>
          <cell r="W575" t="str">
            <v>140011 Forsknings- og administrasjonsseksjonen</v>
          </cell>
          <cell r="X575" t="str">
            <v>14 Det humanistiske fakultet</v>
          </cell>
          <cell r="Y575" t="str">
            <v>1400 Det humanistiske fakultet</v>
          </cell>
        </row>
        <row r="576">
          <cell r="V576">
            <v>140012</v>
          </cell>
          <cell r="W576" t="str">
            <v>140012 IT-seksjonen</v>
          </cell>
          <cell r="X576" t="str">
            <v>14 Det humanistiske fakultet</v>
          </cell>
          <cell r="Y576" t="str">
            <v>1400 Det humanistiske fakultet</v>
          </cell>
        </row>
        <row r="577">
          <cell r="V577">
            <v>140013</v>
          </cell>
          <cell r="W577" t="str">
            <v>140013 HR, personal og arkiv</v>
          </cell>
          <cell r="X577" t="str">
            <v>14 Det humanistiske fakultet</v>
          </cell>
          <cell r="Y577" t="str">
            <v>1400 Det humanistiske fakultet</v>
          </cell>
        </row>
        <row r="578">
          <cell r="V578">
            <v>140014</v>
          </cell>
          <cell r="W578">
            <v>140014</v>
          </cell>
          <cell r="X578" t="str">
            <v>14 Det humanistiske fakultet</v>
          </cell>
          <cell r="Y578" t="str">
            <v>1400 Det humanistiske fakultet</v>
          </cell>
        </row>
        <row r="579">
          <cell r="V579">
            <v>140015</v>
          </cell>
          <cell r="W579" t="str">
            <v>140015 Studieseksjonen</v>
          </cell>
          <cell r="X579" t="str">
            <v>14 Det humanistiske fakultet</v>
          </cell>
          <cell r="Y579" t="str">
            <v>1400 Det humanistiske fakultet</v>
          </cell>
        </row>
        <row r="580">
          <cell r="V580">
            <v>140016</v>
          </cell>
          <cell r="W580" t="str">
            <v>140016 &lt;avsluttet 2004&gt; Studentinformasjon</v>
          </cell>
          <cell r="X580" t="str">
            <v>14 Det humanistiske fakultet</v>
          </cell>
          <cell r="Y580" t="str">
            <v>1400 Det humanistiske fakultet</v>
          </cell>
        </row>
        <row r="581">
          <cell r="V581">
            <v>140020</v>
          </cell>
          <cell r="W581" t="str">
            <v>140020 HF-fellesstillinger</v>
          </cell>
          <cell r="X581" t="str">
            <v>14 Det humanistiske fakultet</v>
          </cell>
          <cell r="Y581" t="str">
            <v>1400 Det humanistiske fakultet</v>
          </cell>
        </row>
        <row r="582">
          <cell r="V582">
            <v>140052</v>
          </cell>
          <cell r="W582" t="str">
            <v>140052 &lt;avsluttet 2004&gt; Norsk senter for forskningssamarbeid med Frankrike innen samfunnsvitenskap og humaniora</v>
          </cell>
          <cell r="X582" t="str">
            <v>14 Det humanistiske fakultet</v>
          </cell>
          <cell r="Y582" t="str">
            <v>1400 Det humanistiske fakultet</v>
          </cell>
        </row>
        <row r="583">
          <cell r="V583">
            <v>140053</v>
          </cell>
          <cell r="W583" t="str">
            <v>140053 Norske universitetssenter i St. Petersburg</v>
          </cell>
          <cell r="X583" t="str">
            <v>14 Det humanistiske fakultet</v>
          </cell>
          <cell r="Y583" t="str">
            <v>1400 Det humanistiske fakultet</v>
          </cell>
        </row>
        <row r="584">
          <cell r="V584">
            <v>140054</v>
          </cell>
          <cell r="W584" t="str">
            <v>140054 Senter for fransk-norsk forskningssamarbeid innen samfunnsvitenskap og humaniora</v>
          </cell>
          <cell r="X584" t="str">
            <v>14 Det humanistiske fakultet</v>
          </cell>
          <cell r="Y584" t="str">
            <v>1400 Det humanistiske fakultet</v>
          </cell>
        </row>
        <row r="585">
          <cell r="V585">
            <v>140100</v>
          </cell>
          <cell r="W585" t="str">
            <v>140100 &lt;avsluttet 1999&gt;Inst For Arkeologi, Kunsth. Og Numismat</v>
          </cell>
          <cell r="X585" t="str">
            <v>14 Det humanistiske fakultet</v>
          </cell>
          <cell r="Y585" t="str">
            <v>1401 &lt;avsluttet 2004&gt; Inst For Arkeologi, Kunsth. Og Numismat</v>
          </cell>
        </row>
        <row r="586">
          <cell r="V586">
            <v>140101</v>
          </cell>
          <cell r="W586" t="str">
            <v>140101 &lt;avsluttet 1999&gt;Oldsaksamlingen, Felles (Iakn)</v>
          </cell>
          <cell r="X586" t="str">
            <v>14 Det humanistiske fakultet</v>
          </cell>
          <cell r="Y586" t="str">
            <v>1401 &lt;avsluttet 2004&gt; Inst For Arkeologi, Kunsth. Og Numismat</v>
          </cell>
        </row>
        <row r="587">
          <cell r="V587">
            <v>140102</v>
          </cell>
          <cell r="W587" t="str">
            <v>140102 &lt;avsluttet 1999&gt;Oldsaksamlingen, Museumsseksjonen</v>
          </cell>
          <cell r="X587" t="str">
            <v>14 Det humanistiske fakultet</v>
          </cell>
          <cell r="Y587" t="str">
            <v>1401 &lt;avsluttet 2004&gt; Inst For Arkeologi, Kunsth. Og Numismat</v>
          </cell>
        </row>
        <row r="588">
          <cell r="V588">
            <v>140103</v>
          </cell>
          <cell r="W588" t="str">
            <v>140103 &lt;avsluttet 1999&gt;Oldsaksamlingen, Utstillinger</v>
          </cell>
          <cell r="X588" t="str">
            <v>14 Det humanistiske fakultet</v>
          </cell>
          <cell r="Y588" t="str">
            <v>1401 &lt;avsluttet 2004&gt; Inst For Arkeologi, Kunsth. Og Numismat</v>
          </cell>
        </row>
        <row r="589">
          <cell r="V589">
            <v>140104</v>
          </cell>
          <cell r="W589" t="str">
            <v>140104 &lt;avsluttet 1999&gt;Oldsaksamlingen, Publikumstjenesten</v>
          </cell>
          <cell r="X589" t="str">
            <v>14 Det humanistiske fakultet</v>
          </cell>
          <cell r="Y589" t="str">
            <v>1401 &lt;avsluttet 2004&gt; Inst For Arkeologi, Kunsth. Og Numismat</v>
          </cell>
        </row>
        <row r="590">
          <cell r="V590">
            <v>140105</v>
          </cell>
          <cell r="W590" t="str">
            <v>140105 &lt;avsluttet 1999&gt;Oldsaksamlingen, Myntkabinettet</v>
          </cell>
          <cell r="X590" t="str">
            <v>14 Det humanistiske fakultet</v>
          </cell>
          <cell r="Y590" t="str">
            <v>1401 &lt;avsluttet 2004&gt; Inst For Arkeologi, Kunsth. Og Numismat</v>
          </cell>
        </row>
        <row r="591">
          <cell r="V591">
            <v>140106</v>
          </cell>
          <cell r="W591" t="str">
            <v>140106 &lt;avsluttet 1999&gt;Oldsaksamlingen, Runearkivet</v>
          </cell>
          <cell r="X591" t="str">
            <v>14 Det humanistiske fakultet</v>
          </cell>
          <cell r="Y591" t="str">
            <v>1401 &lt;avsluttet 2004&gt; Inst For Arkeologi, Kunsth. Og Numismat</v>
          </cell>
        </row>
        <row r="592">
          <cell r="V592">
            <v>140107</v>
          </cell>
          <cell r="W592" t="str">
            <v>140107 &lt;avsluttet 1999&gt;Oldsaksamlingen, Ustinowsamlingen</v>
          </cell>
          <cell r="X592" t="str">
            <v>14 Det humanistiske fakultet</v>
          </cell>
          <cell r="Y592" t="str">
            <v>1401 &lt;avsluttet 2004&gt; Inst For Arkeologi, Kunsth. Og Numismat</v>
          </cell>
        </row>
        <row r="593">
          <cell r="V593">
            <v>140108</v>
          </cell>
          <cell r="W593" t="str">
            <v>140108 &lt;avsluttet 1999&gt;Oldsaksamlingen, Vikingskiphuset</v>
          </cell>
          <cell r="X593" t="str">
            <v>14 Det humanistiske fakultet</v>
          </cell>
          <cell r="Y593" t="str">
            <v>1401 &lt;avsluttet 2004&gt; Inst For Arkeologi, Kunsth. Og Numismat</v>
          </cell>
        </row>
        <row r="594">
          <cell r="V594">
            <v>140109</v>
          </cell>
          <cell r="W594" t="str">
            <v>140109 &lt;avsluttet 1999&gt;Oldsaksamlingen, Konserveringslaboratoriet</v>
          </cell>
          <cell r="X594" t="str">
            <v>14 Det humanistiske fakultet</v>
          </cell>
          <cell r="Y594" t="str">
            <v>1401 &lt;avsluttet 2004&gt; Inst For Arkeologi, Kunsth. Og Numismat</v>
          </cell>
        </row>
        <row r="595">
          <cell r="V595">
            <v>140110</v>
          </cell>
          <cell r="W595" t="str">
            <v>140110 &lt;avsluttet 1999&gt;Oldsaksamlingen, Restaureringsatelieret</v>
          </cell>
          <cell r="X595" t="str">
            <v>14 Det humanistiske fakultet</v>
          </cell>
          <cell r="Y595" t="str">
            <v>1401 &lt;avsluttet 2004&gt; Inst For Arkeologi, Kunsth. Og Numismat</v>
          </cell>
        </row>
        <row r="596">
          <cell r="V596">
            <v>140111</v>
          </cell>
          <cell r="W596" t="str">
            <v>140111 &lt;avsluttet 1999&gt;Oldsaksamlingen, Foto- Og Tegneatelieret</v>
          </cell>
          <cell r="X596" t="str">
            <v>14 Det humanistiske fakultet</v>
          </cell>
          <cell r="Y596" t="str">
            <v>1401 &lt;avsluttet 2004&gt; Inst For Arkeologi, Kunsth. Og Numismat</v>
          </cell>
        </row>
        <row r="597">
          <cell r="V597">
            <v>140112</v>
          </cell>
          <cell r="W597" t="str">
            <v>140112 &lt;avsluttet 1999&gt;Oldsaksamlingen, Fornminneseksjonen</v>
          </cell>
          <cell r="X597" t="str">
            <v>14 Det humanistiske fakultet</v>
          </cell>
          <cell r="Y597" t="str">
            <v>1401 &lt;avsluttet 2004&gt; Inst For Arkeologi, Kunsth. Og Numismat</v>
          </cell>
        </row>
        <row r="598">
          <cell r="V598">
            <v>140113</v>
          </cell>
          <cell r="W598" t="str">
            <v>140113 &lt;avsluttet 1999&gt;Oldsaksamlingen, Feltstasjon Isegran</v>
          </cell>
          <cell r="X598" t="str">
            <v>14 Det humanistiske fakultet</v>
          </cell>
          <cell r="Y598" t="str">
            <v>1401 &lt;avsluttet 2004&gt; Inst For Arkeologi, Kunsth. Og Numismat</v>
          </cell>
        </row>
        <row r="599">
          <cell r="V599">
            <v>140114</v>
          </cell>
          <cell r="W599" t="str">
            <v>140114 &lt;avsluttet 1999&gt;Iakn Administrasjonen</v>
          </cell>
          <cell r="X599" t="str">
            <v>14 Det humanistiske fakultet</v>
          </cell>
          <cell r="Y599" t="str">
            <v>1401 &lt;avsluttet 2004&gt; Inst For Arkeologi, Kunsth. Og Numismat</v>
          </cell>
        </row>
        <row r="600">
          <cell r="V600">
            <v>140115</v>
          </cell>
          <cell r="W600" t="str">
            <v>140115 &lt;avsluttet 1999&gt;Iakn, Avdeling For Klassisk Arkeologi</v>
          </cell>
          <cell r="X600" t="str">
            <v>14 Det humanistiske fakultet</v>
          </cell>
          <cell r="Y600" t="str">
            <v>1401 &lt;avsluttet 2004&gt; Inst For Arkeologi, Kunsth. Og Numismat</v>
          </cell>
        </row>
        <row r="601">
          <cell r="V601">
            <v>140116</v>
          </cell>
          <cell r="W601" t="str">
            <v>140116 &lt;avsluttet 1999&gt;Iakn, Avdeling For Konserveringsstudiet</v>
          </cell>
          <cell r="X601" t="str">
            <v>14 Det humanistiske fakultet</v>
          </cell>
          <cell r="Y601" t="str">
            <v>1401 &lt;avsluttet 2004&gt; Inst For Arkeologi, Kunsth. Og Numismat</v>
          </cell>
        </row>
        <row r="602">
          <cell r="V602">
            <v>140117</v>
          </cell>
          <cell r="W602" t="str">
            <v>140117 &lt;avsluttet 1999&gt;Iakn, Avdeling For Kunsthistorie</v>
          </cell>
          <cell r="X602" t="str">
            <v>14 Det humanistiske fakultet</v>
          </cell>
          <cell r="Y602" t="str">
            <v>1401 &lt;avsluttet 2004&gt; Inst For Arkeologi, Kunsth. Og Numismat</v>
          </cell>
        </row>
        <row r="603">
          <cell r="V603">
            <v>140118</v>
          </cell>
          <cell r="W603" t="str">
            <v>140118 &lt;avsluttet 1999&gt;Iakn, Avdeling For Nordisk Arkeologi</v>
          </cell>
          <cell r="X603" t="str">
            <v>14 Det humanistiske fakultet</v>
          </cell>
          <cell r="Y603" t="str">
            <v>1401 &lt;avsluttet 2004&gt; Inst For Arkeologi, Kunsth. Og Numismat</v>
          </cell>
        </row>
        <row r="604">
          <cell r="V604">
            <v>140200</v>
          </cell>
          <cell r="W604" t="str">
            <v>140200 &lt;avsluttet 2004&gt; Inst for britiske og amerikanske studier</v>
          </cell>
          <cell r="X604" t="str">
            <v>14 Det humanistiske fakultet</v>
          </cell>
          <cell r="Y604" t="str">
            <v>1402 &lt;avsluttet 2004&gt; Inst for Bbitiske og amerikanske studier</v>
          </cell>
        </row>
        <row r="605">
          <cell r="V605">
            <v>140300</v>
          </cell>
          <cell r="W605" t="str">
            <v>140300 &lt;avsluttet 2004&gt; Filosofisk institutt</v>
          </cell>
          <cell r="X605" t="str">
            <v>14 Det humanistiske fakultet</v>
          </cell>
          <cell r="Y605" t="str">
            <v>1403 &lt;avsluttet 2004&gt; Filosofisk institutt</v>
          </cell>
        </row>
        <row r="606">
          <cell r="V606">
            <v>140301</v>
          </cell>
          <cell r="W606" t="str">
            <v>140301 &lt;avsluttet 1999&gt;Filosofisk Inst Avd For Ex. Phil.</v>
          </cell>
          <cell r="X606" t="str">
            <v>14 Det humanistiske fakultet</v>
          </cell>
          <cell r="Y606" t="str">
            <v>1403 &lt;avsluttet 2004&gt; Filosofisk institutt</v>
          </cell>
        </row>
        <row r="607">
          <cell r="V607">
            <v>140302</v>
          </cell>
          <cell r="W607" t="str">
            <v>140302 &lt;avsluttet 1999&gt;Avd. for filosofi</v>
          </cell>
          <cell r="X607" t="str">
            <v>14 Det humanistiske fakultet</v>
          </cell>
          <cell r="Y607" t="str">
            <v>1403 &lt;avsluttet 2004&gt; Filosofisk institutt</v>
          </cell>
        </row>
        <row r="608">
          <cell r="V608">
            <v>140310</v>
          </cell>
          <cell r="W608" t="str">
            <v>140310 &lt;avsluttet 2004&gt; Seksjon for filosofi</v>
          </cell>
          <cell r="X608" t="str">
            <v>14 Det humanistiske fakultet</v>
          </cell>
          <cell r="Y608" t="str">
            <v>1403 &lt;avsluttet 2004&gt; Filosofisk institutt</v>
          </cell>
        </row>
        <row r="609">
          <cell r="V609">
            <v>140320</v>
          </cell>
          <cell r="W609" t="str">
            <v>140320 &lt;avsluttet 2004&gt; Seksjon for examen philosophicum</v>
          </cell>
          <cell r="X609" t="str">
            <v>14 Det humanistiske fakultet</v>
          </cell>
          <cell r="Y609" t="str">
            <v>1403 &lt;avsluttet 2004&gt; Filosofisk institutt</v>
          </cell>
        </row>
        <row r="610">
          <cell r="V610">
            <v>140400</v>
          </cell>
          <cell r="W610" t="str">
            <v>140400 &lt;avsluttet 2004&gt; Germanistisk institutt</v>
          </cell>
          <cell r="X610" t="str">
            <v>14 Det humanistiske fakultet</v>
          </cell>
          <cell r="Y610" t="str">
            <v>1404 &lt;avsluttet 2004&gt; Germanistisk institutt</v>
          </cell>
        </row>
        <row r="611">
          <cell r="V611">
            <v>140500</v>
          </cell>
          <cell r="W611" t="str">
            <v>140500 &lt;avsluttet 2004&gt; Historisk institutt</v>
          </cell>
          <cell r="X611" t="str">
            <v>14 Det humanistiske fakultet</v>
          </cell>
          <cell r="Y611" t="str">
            <v>1405 &lt;avsluttet 2004&gt; Historisk institutt</v>
          </cell>
        </row>
        <row r="612">
          <cell r="V612">
            <v>140510</v>
          </cell>
          <cell r="W612" t="str">
            <v>140510 &lt;avsluttet 2004&gt; Forum for samtidshistorie</v>
          </cell>
          <cell r="X612" t="str">
            <v>14 Det humanistiske fakultet</v>
          </cell>
          <cell r="Y612" t="str">
            <v>1405 &lt;avsluttet 2004&gt; Historisk institutt</v>
          </cell>
        </row>
        <row r="613">
          <cell r="V613">
            <v>140600</v>
          </cell>
          <cell r="W613" t="str">
            <v>140600 &lt;avsluttet 2004&gt; Klassisk og romansk institutt</v>
          </cell>
          <cell r="X613" t="str">
            <v>14 Det humanistiske fakultet</v>
          </cell>
          <cell r="Y613" t="str">
            <v>1406 &lt;avsluttet 2004&gt; Klassisk og romansk institutt</v>
          </cell>
        </row>
        <row r="614">
          <cell r="V614">
            <v>140700</v>
          </cell>
          <cell r="W614" t="str">
            <v>140700 &lt;avsluttet 2004&gt; Institutt for kulturstudier</v>
          </cell>
          <cell r="X614" t="str">
            <v>14 Det humanistiske fakultet</v>
          </cell>
          <cell r="Y614" t="str">
            <v>1407 &lt;avsluttet 2004&gt; Inst for kulturstudier</v>
          </cell>
        </row>
        <row r="615">
          <cell r="V615">
            <v>140701</v>
          </cell>
          <cell r="W615" t="str">
            <v>140701 &lt;avsluttet 1999&gt;Seksjon For Tverrfaglige Studier</v>
          </cell>
          <cell r="X615" t="str">
            <v>14 Det humanistiske fakultet</v>
          </cell>
          <cell r="Y615" t="str">
            <v>1407 &lt;avsluttet 2004&gt; Inst for kulturstudier</v>
          </cell>
        </row>
        <row r="616">
          <cell r="V616">
            <v>140702</v>
          </cell>
          <cell r="W616" t="str">
            <v>140702 &lt;avsluttet 1999&gt;Samlingsseksjonen</v>
          </cell>
          <cell r="X616" t="str">
            <v>14 Det humanistiske fakultet</v>
          </cell>
          <cell r="Y616" t="str">
            <v>1407 &lt;avsluttet 2004&gt; Inst for kulturstudier</v>
          </cell>
        </row>
        <row r="617">
          <cell r="V617">
            <v>140703</v>
          </cell>
          <cell r="W617" t="str">
            <v>140703 &lt;avsluttet 1999&gt;Etnologi</v>
          </cell>
          <cell r="X617" t="str">
            <v>14 Det humanistiske fakultet</v>
          </cell>
          <cell r="Y617" t="str">
            <v>1407 &lt;avsluttet 2004&gt; Inst for kulturstudier</v>
          </cell>
        </row>
        <row r="618">
          <cell r="V618">
            <v>140704</v>
          </cell>
          <cell r="W618" t="str">
            <v>140704 &lt;avsluttet 1999&gt;Folkloristikk</v>
          </cell>
          <cell r="X618" t="str">
            <v>14 Det humanistiske fakultet</v>
          </cell>
          <cell r="Y618" t="str">
            <v>1407 &lt;avsluttet 2004&gt; Inst for kulturstudier</v>
          </cell>
        </row>
        <row r="619">
          <cell r="V619">
            <v>140705</v>
          </cell>
          <cell r="W619" t="str">
            <v>140705 &lt;avsluttet 1999&gt;Idehistorie</v>
          </cell>
          <cell r="X619" t="str">
            <v>14 Det humanistiske fakultet</v>
          </cell>
          <cell r="Y619" t="str">
            <v>1407 &lt;avsluttet 2004&gt; Inst for kulturstudier</v>
          </cell>
        </row>
        <row r="620">
          <cell r="V620">
            <v>140706</v>
          </cell>
          <cell r="W620" t="str">
            <v>140706 &lt;avsluttet 1999&gt;Religionshistorie</v>
          </cell>
          <cell r="X620" t="str">
            <v>14 Det humanistiske fakultet</v>
          </cell>
          <cell r="Y620" t="str">
            <v>1407 &lt;avsluttet 2004&gt; Inst for kulturstudier</v>
          </cell>
        </row>
        <row r="621">
          <cell r="V621">
            <v>140710</v>
          </cell>
          <cell r="W621" t="str">
            <v>140710 Institutt for kulturstudier</v>
          </cell>
          <cell r="X621" t="str">
            <v>14 Det humanistiske fakultet</v>
          </cell>
          <cell r="Y621" t="str">
            <v>1407 &lt;avsluttet 2004&gt; Inst for kulturstudier</v>
          </cell>
        </row>
        <row r="622">
          <cell r="V622">
            <v>140711</v>
          </cell>
          <cell r="W622" t="str">
            <v>140711 Seksjon for tverrfaglige studier</v>
          </cell>
          <cell r="X622" t="str">
            <v>14 Det humanistiske fakultet</v>
          </cell>
          <cell r="Y622" t="str">
            <v>1407 &lt;avsluttet 2004&gt; Inst for kulturstudier</v>
          </cell>
        </row>
        <row r="623">
          <cell r="V623">
            <v>140712</v>
          </cell>
          <cell r="W623" t="str">
            <v>140712 Samlingsseksjonen</v>
          </cell>
          <cell r="X623" t="str">
            <v>14 Det humanistiske fakultet</v>
          </cell>
          <cell r="Y623" t="str">
            <v>1407 &lt;avsluttet 2004&gt; Inst for kulturstudier</v>
          </cell>
        </row>
        <row r="624">
          <cell r="V624">
            <v>140713</v>
          </cell>
          <cell r="W624" t="str">
            <v>140713 Seksjon for etnologi</v>
          </cell>
          <cell r="X624" t="str">
            <v>14 Det humanistiske fakultet</v>
          </cell>
          <cell r="Y624" t="str">
            <v>1407 &lt;avsluttet 2004&gt; Inst for kulturstudier</v>
          </cell>
        </row>
        <row r="625">
          <cell r="V625">
            <v>140714</v>
          </cell>
          <cell r="W625" t="str">
            <v>140714 Seksjon for folkloristikk</v>
          </cell>
          <cell r="X625" t="str">
            <v>14 Det humanistiske fakultet</v>
          </cell>
          <cell r="Y625" t="str">
            <v>1407 &lt;avsluttet 2004&gt; Inst for kulturstudier</v>
          </cell>
        </row>
        <row r="626">
          <cell r="V626">
            <v>140715</v>
          </cell>
          <cell r="W626" t="str">
            <v>140715 Seksjon for idehistorie</v>
          </cell>
          <cell r="X626" t="str">
            <v>14 Det humanistiske fakultet</v>
          </cell>
          <cell r="Y626" t="str">
            <v>1407 &lt;avsluttet 2004&gt; Inst for kulturstudier</v>
          </cell>
        </row>
        <row r="627">
          <cell r="V627">
            <v>140716</v>
          </cell>
          <cell r="W627" t="str">
            <v>140716 Seksjon for religionshistorie</v>
          </cell>
          <cell r="X627" t="str">
            <v>14 Det humanistiske fakultet</v>
          </cell>
          <cell r="Y627" t="str">
            <v>1407 &lt;avsluttet 2004&gt; Inst for kulturstudier</v>
          </cell>
        </row>
        <row r="628">
          <cell r="V628">
            <v>140720</v>
          </cell>
          <cell r="W628" t="str">
            <v>140720 Institutt for arkeologi, konservering og kunsthistorie</v>
          </cell>
          <cell r="X628" t="str">
            <v>14 Det humanistiske fakultet</v>
          </cell>
          <cell r="Y628" t="str">
            <v>1407 &lt;avsluttet 2004&gt; Inst for kulturstudier</v>
          </cell>
        </row>
        <row r="629">
          <cell r="V629">
            <v>140721</v>
          </cell>
          <cell r="W629" t="str">
            <v>140721 Seksjon for arkeologi</v>
          </cell>
          <cell r="X629" t="str">
            <v>14 Det humanistiske fakultet</v>
          </cell>
          <cell r="Y629" t="str">
            <v>1407 &lt;avsluttet 2004&gt; Inst for kulturstudier</v>
          </cell>
        </row>
        <row r="630">
          <cell r="V630">
            <v>140722</v>
          </cell>
          <cell r="W630" t="str">
            <v>140722 Seksjon for konserveringsstudiet</v>
          </cell>
          <cell r="X630" t="str">
            <v>14 Det humanistiske fakultet</v>
          </cell>
          <cell r="Y630" t="str">
            <v>1407 &lt;avsluttet 2004&gt; Inst for kulturstudier</v>
          </cell>
        </row>
        <row r="631">
          <cell r="V631">
            <v>140723</v>
          </cell>
          <cell r="W631" t="str">
            <v>140723 Seksjon for kunsthistorie</v>
          </cell>
          <cell r="X631" t="str">
            <v>14 Det humanistiske fakultet</v>
          </cell>
          <cell r="Y631" t="str">
            <v>1407 &lt;avsluttet 2004&gt; Inst for kulturstudier</v>
          </cell>
        </row>
        <row r="632">
          <cell r="V632">
            <v>140730</v>
          </cell>
          <cell r="W632" t="str">
            <v>140730 Middelaldersenteret</v>
          </cell>
          <cell r="X632" t="str">
            <v>14 Det humanistiske fakultet</v>
          </cell>
          <cell r="Y632" t="str">
            <v>1407 &lt;avsluttet 2004&gt; Inst for kulturstudier</v>
          </cell>
        </row>
        <row r="633">
          <cell r="V633">
            <v>140740</v>
          </cell>
          <cell r="W633" t="str">
            <v>140740 Tibet nettverket</v>
          </cell>
          <cell r="X633" t="str">
            <v>14 Det humanistiske fakultet</v>
          </cell>
          <cell r="Y633" t="str">
            <v>1407 &lt;avsluttet 2004&gt; Inst for kulturstudier</v>
          </cell>
        </row>
        <row r="634">
          <cell r="V634">
            <v>140750</v>
          </cell>
          <cell r="W634" t="str">
            <v>140750 FELLESADMINISTRASJONEN FOR IKS, IAKK &amp; MAS</v>
          </cell>
          <cell r="X634" t="str">
            <v>14 Det humanistiske fakultet</v>
          </cell>
          <cell r="Y634" t="str">
            <v>1407 &lt;avsluttet 2004&gt; Inst for kulturstudier</v>
          </cell>
        </row>
        <row r="635">
          <cell r="V635">
            <v>140800</v>
          </cell>
          <cell r="W635" t="str">
            <v>140800 &lt;avsluttet 2004&gt; Lingvistiske fag</v>
          </cell>
          <cell r="X635" t="str">
            <v>14 Det humanistiske fakultet</v>
          </cell>
          <cell r="Y635" t="str">
            <v>1408 &lt;avsluttet 2004&gt; Lingvistiske fag</v>
          </cell>
        </row>
        <row r="636">
          <cell r="V636">
            <v>140801</v>
          </cell>
          <cell r="W636" t="str">
            <v>140801 &lt;avsluttet 2004&gt; ILF - tjenester</v>
          </cell>
          <cell r="X636" t="str">
            <v>14 Det humanistiske fakultet</v>
          </cell>
          <cell r="Y636" t="str">
            <v>1408 &lt;avsluttet 2004&gt; Lingvistiske fag</v>
          </cell>
        </row>
        <row r="637">
          <cell r="V637">
            <v>140810</v>
          </cell>
          <cell r="W637" t="str">
            <v>140810 &lt;avsluttet 2004&gt; Irsk</v>
          </cell>
          <cell r="X637" t="str">
            <v>14 Det humanistiske fakultet</v>
          </cell>
          <cell r="Y637" t="str">
            <v>1408 &lt;avsluttet 2004&gt; Lingvistiske fag</v>
          </cell>
        </row>
        <row r="638">
          <cell r="V638">
            <v>140820</v>
          </cell>
          <cell r="W638" t="str">
            <v>140820 &lt;avsluttet 2004&gt; Seksjon for humanistisk informatikk</v>
          </cell>
          <cell r="X638" t="str">
            <v>14 Det humanistiske fakultet</v>
          </cell>
          <cell r="Y638" t="str">
            <v>1408 &lt;avsluttet 2004&gt; Lingvistiske fag</v>
          </cell>
        </row>
        <row r="639">
          <cell r="V639">
            <v>140830</v>
          </cell>
          <cell r="W639" t="str">
            <v>140830 &lt;avsluttet 2004&gt; Seksjon for lingvistikk</v>
          </cell>
          <cell r="X639" t="str">
            <v>14 Det humanistiske fakultet</v>
          </cell>
          <cell r="Y639" t="str">
            <v>1408 &lt;avsluttet 2004&gt; Lingvistiske fag</v>
          </cell>
        </row>
        <row r="640">
          <cell r="V640">
            <v>140840</v>
          </cell>
          <cell r="W640" t="str">
            <v>140840 &lt;avsluttet 2004&gt; Seksjon for norsk for utlendinger</v>
          </cell>
          <cell r="X640" t="str">
            <v>14 Det humanistiske fakultet</v>
          </cell>
          <cell r="Y640" t="str">
            <v>1408 &lt;avsluttet 2004&gt; Lingvistiske fag</v>
          </cell>
        </row>
        <row r="641">
          <cell r="V641">
            <v>140850</v>
          </cell>
          <cell r="W641" t="str">
            <v>140850 &lt;avsluttet 2004&gt; Seksjon for tolkeutdanningen</v>
          </cell>
          <cell r="X641" t="str">
            <v>14 Det humanistiske fakultet</v>
          </cell>
          <cell r="Y641" t="str">
            <v>1408 &lt;avsluttet 2004&gt; Lingvistiske fag</v>
          </cell>
        </row>
        <row r="642">
          <cell r="V642">
            <v>140860</v>
          </cell>
          <cell r="W642" t="str">
            <v>140860 &lt;avsluttet 2004&gt; Norsk som andrespråk</v>
          </cell>
          <cell r="X642" t="str">
            <v>14 Det humanistiske fakultet</v>
          </cell>
          <cell r="Y642" t="str">
            <v>1408 &lt;avsluttet 2004&gt; Lingvistiske fag</v>
          </cell>
        </row>
        <row r="643">
          <cell r="V643">
            <v>140870</v>
          </cell>
          <cell r="W643" t="str">
            <v>140870 &lt;avsluttet 2004&gt; Retorikk og kommunikasjon</v>
          </cell>
          <cell r="X643" t="str">
            <v>14 Det humanistiske fakultet</v>
          </cell>
          <cell r="Y643" t="str">
            <v>1408 &lt;avsluttet 2004&gt; Lingvistiske fag</v>
          </cell>
        </row>
        <row r="644">
          <cell r="V644">
            <v>140880</v>
          </cell>
          <cell r="W644" t="str">
            <v>140880 &lt;avsluttet 2004&gt; Translatologi</v>
          </cell>
          <cell r="X644" t="str">
            <v>14 Det humanistiske fakultet</v>
          </cell>
          <cell r="Y644" t="str">
            <v>1408 &lt;avsluttet 2004&gt; Lingvistiske fag</v>
          </cell>
        </row>
        <row r="645">
          <cell r="V645">
            <v>140900</v>
          </cell>
          <cell r="W645" t="str">
            <v>140900 Institutt for medier  og kommunikasjon</v>
          </cell>
          <cell r="X645" t="str">
            <v>14 Det humanistiske fakultet</v>
          </cell>
          <cell r="Y645" t="str">
            <v>1409 Institutt for medier  og kommunikasjon, IMK</v>
          </cell>
        </row>
        <row r="646">
          <cell r="V646">
            <v>140910</v>
          </cell>
          <cell r="W646" t="str">
            <v>140910 Tjenester</v>
          </cell>
          <cell r="X646" t="str">
            <v>14 Det humanistiske fakultet</v>
          </cell>
          <cell r="Y646" t="str">
            <v>1409 Institutt for medier  og kommunikasjon, IMK</v>
          </cell>
        </row>
        <row r="647">
          <cell r="V647">
            <v>141000</v>
          </cell>
          <cell r="W647" t="str">
            <v>141000 &lt;avsluttet 2004&gt; Institutt for musikk og teater</v>
          </cell>
          <cell r="X647" t="str">
            <v>14 Det humanistiske fakultet</v>
          </cell>
          <cell r="Y647" t="str">
            <v>1410 &lt;avsluttet 2004&gt; Institutt for musikk og teater</v>
          </cell>
        </row>
        <row r="648">
          <cell r="V648">
            <v>141001</v>
          </cell>
          <cell r="W648" t="str">
            <v>141001 &lt;avsluttet 1999&gt;Avdeling for Musikkvitenskap</v>
          </cell>
          <cell r="X648" t="str">
            <v>14 Det humanistiske fakultet</v>
          </cell>
          <cell r="Y648" t="str">
            <v>1410 &lt;avsluttet 2004&gt; Institutt for musikk og teater</v>
          </cell>
        </row>
        <row r="649">
          <cell r="V649">
            <v>141002</v>
          </cell>
          <cell r="W649" t="str">
            <v>141002 &lt;avsluttet 1999&gt;Avdeling  For Teatervitenskap</v>
          </cell>
          <cell r="X649" t="str">
            <v>14 Det humanistiske fakultet</v>
          </cell>
          <cell r="Y649" t="str">
            <v>1410 &lt;avsluttet 2004&gt; Institutt for musikk og teater</v>
          </cell>
        </row>
        <row r="650">
          <cell r="V650">
            <v>141003</v>
          </cell>
          <cell r="W650" t="str">
            <v>141003 &lt;avsluttet 1999&gt;Norsk Folkemusikksamling</v>
          </cell>
          <cell r="X650" t="str">
            <v>14 Det humanistiske fakultet</v>
          </cell>
          <cell r="Y650" t="str">
            <v>1410 &lt;avsluttet 2004&gt; Institutt for musikk og teater</v>
          </cell>
        </row>
        <row r="651">
          <cell r="V651">
            <v>141010</v>
          </cell>
          <cell r="W651" t="str">
            <v>141010 &lt;avsluttet 2004&gt; Seksjon for musikkvitenskap</v>
          </cell>
          <cell r="X651" t="str">
            <v>14 Det humanistiske fakultet</v>
          </cell>
          <cell r="Y651" t="str">
            <v>1410 &lt;avsluttet 2004&gt; Institutt for musikk og teater</v>
          </cell>
        </row>
        <row r="652">
          <cell r="V652">
            <v>141020</v>
          </cell>
          <cell r="W652" t="str">
            <v>141020 &lt;avsluttet 2004&gt; Seksjon for teatervitenskap</v>
          </cell>
          <cell r="X652" t="str">
            <v>14 Det humanistiske fakultet</v>
          </cell>
          <cell r="Y652" t="str">
            <v>1410 &lt;avsluttet 2004&gt; Institutt for musikk og teater</v>
          </cell>
        </row>
        <row r="653">
          <cell r="V653">
            <v>141030</v>
          </cell>
          <cell r="W653" t="str">
            <v>141030 &lt;avsluttet 2004&gt; Norsk folkemusikksamling</v>
          </cell>
          <cell r="X653" t="str">
            <v>14 Det humanistiske fakultet</v>
          </cell>
          <cell r="Y653" t="str">
            <v>1410 &lt;avsluttet 2004&gt; Institutt for musikk og teater</v>
          </cell>
        </row>
        <row r="654">
          <cell r="V654">
            <v>141040</v>
          </cell>
          <cell r="W654" t="str">
            <v>141040 Norsk nettverk for teknologi, akustikk og musikk</v>
          </cell>
          <cell r="X654" t="str">
            <v>14 Det humanistiske fakultet</v>
          </cell>
          <cell r="Y654" t="str">
            <v>1400 Det humanistiske fakultet</v>
          </cell>
        </row>
        <row r="655">
          <cell r="V655">
            <v>141100</v>
          </cell>
          <cell r="W655" t="str">
            <v>141100 &lt;avsluttet 2004&gt; Institutt for nordistikk og litteraturvitenskap</v>
          </cell>
          <cell r="X655" t="str">
            <v>14 Det humanistiske fakultet</v>
          </cell>
          <cell r="Y655" t="str">
            <v>1411 &lt;avsluttet 2004&gt; Inst for nordistikk og lit.vit</v>
          </cell>
        </row>
        <row r="656">
          <cell r="V656">
            <v>141110</v>
          </cell>
          <cell r="W656" t="str">
            <v>141110 &lt;avsluttet 2004&gt; Seksjon for allmenn litteraturvitenskap</v>
          </cell>
          <cell r="X656" t="str">
            <v>14 Det humanistiske fakultet</v>
          </cell>
          <cell r="Y656" t="str">
            <v>1411 &lt;avsluttet 2004&gt; Inst for nordistikk og lit.vit</v>
          </cell>
        </row>
        <row r="657">
          <cell r="V657">
            <v>141120</v>
          </cell>
          <cell r="W657" t="str">
            <v>141120 &lt;avsluttet 2004&gt; Seksjon for nordisk språk og litteratur</v>
          </cell>
          <cell r="X657" t="str">
            <v>14 Det humanistiske fakultet</v>
          </cell>
          <cell r="Y657" t="str">
            <v>1411 &lt;avsluttet 2004&gt; Inst for nordistikk og lit.vit</v>
          </cell>
        </row>
        <row r="658">
          <cell r="V658">
            <v>141130</v>
          </cell>
          <cell r="W658" t="str">
            <v>141130 &lt;avsluttet 2004&gt; Seksjon for navnegransking</v>
          </cell>
          <cell r="X658" t="str">
            <v>14 Det humanistiske fakultet</v>
          </cell>
          <cell r="Y658" t="str">
            <v>1411 &lt;avsluttet 2004&gt; Inst for nordistikk og lit.vit</v>
          </cell>
        </row>
        <row r="659">
          <cell r="V659">
            <v>141140</v>
          </cell>
          <cell r="W659" t="str">
            <v>141140 &lt;avsluttet 2004&gt; Seksjon for leksikografi og målføregransking</v>
          </cell>
          <cell r="X659" t="str">
            <v>14 Det humanistiske fakultet</v>
          </cell>
          <cell r="Y659" t="str">
            <v>1411 &lt;avsluttet 2004&gt; Inst for nordistikk og lit.vit</v>
          </cell>
        </row>
        <row r="660">
          <cell r="V660">
            <v>141150</v>
          </cell>
          <cell r="W660" t="str">
            <v>141150 &lt;avsluttet 2004&gt; Norsk Ordbok 2014</v>
          </cell>
          <cell r="X660" t="str">
            <v>14 Det humanistiske fakultet</v>
          </cell>
          <cell r="Y660" t="str">
            <v>1411 &lt;avsluttet 2004&gt; Inst for nordistikk og lit.vit</v>
          </cell>
        </row>
        <row r="661">
          <cell r="V661">
            <v>141200</v>
          </cell>
          <cell r="W661" t="str">
            <v>141200 &lt;avsluttet 2004&gt; Institutt for øst-europeiske og orientalske studier</v>
          </cell>
          <cell r="X661" t="str">
            <v>14 Det humanistiske fakultet</v>
          </cell>
          <cell r="Y661" t="str">
            <v>1412 &lt;avsluttet 2004&gt; Inst for øst-europeisk og orientalske st</v>
          </cell>
        </row>
        <row r="662">
          <cell r="V662">
            <v>141300</v>
          </cell>
          <cell r="W662" t="str">
            <v>141300 Det norske institutt i Roma</v>
          </cell>
          <cell r="X662" t="str">
            <v>14 Det humanistiske fakultet</v>
          </cell>
          <cell r="Y662" t="str">
            <v>1413 Det norske institutt i Roma</v>
          </cell>
        </row>
        <row r="663">
          <cell r="V663">
            <v>141400</v>
          </cell>
          <cell r="W663" t="str">
            <v>141400 &lt;avsluttet 2004&gt; Institutt for Arkeologi, Kunsthistorie og Konservering</v>
          </cell>
          <cell r="X663" t="str">
            <v>14 Det humanistiske fakultet</v>
          </cell>
          <cell r="Y663" t="str">
            <v>1414 &lt;avsluttet 2004&gt; Institutt for Arkeologi, Kunsthistorie og Konservering</v>
          </cell>
        </row>
        <row r="664">
          <cell r="V664">
            <v>141410</v>
          </cell>
          <cell r="W664" t="str">
            <v>141410 &lt;avsluttet 2004&gt; Seksjon for Arkeologi</v>
          </cell>
          <cell r="X664" t="str">
            <v>14 Det humanistiske fakultet</v>
          </cell>
          <cell r="Y664" t="str">
            <v>1414 &lt;avsluttet 2004&gt; Institutt for Arkeologi, Kunsthistorie og Konservering</v>
          </cell>
        </row>
        <row r="665">
          <cell r="V665">
            <v>141420</v>
          </cell>
          <cell r="W665" t="str">
            <v>141420 &lt;avsluttet 2004&gt; Seksjon for Konservering</v>
          </cell>
          <cell r="X665" t="str">
            <v>14 Det humanistiske fakultet</v>
          </cell>
          <cell r="Y665" t="str">
            <v>1414 &lt;avsluttet 2004&gt; Institutt for Arkeologi, Kunsthistorie og Konservering</v>
          </cell>
        </row>
        <row r="666">
          <cell r="V666">
            <v>141430</v>
          </cell>
          <cell r="W666" t="str">
            <v>141430 &lt;avsluttet 2004&gt; Seksjon for Kunsthistorie</v>
          </cell>
          <cell r="X666" t="str">
            <v>14 Det humanistiske fakultet</v>
          </cell>
          <cell r="Y666" t="str">
            <v>1414 &lt;avsluttet 2004&gt; Institutt for Arkeologi, Kunsthistorie og Konservering</v>
          </cell>
        </row>
        <row r="667">
          <cell r="V667">
            <v>141500</v>
          </cell>
          <cell r="W667" t="str">
            <v>141500 &lt;avsluttet 2004&gt; Senter for studier i vikingtid og nordisk middelalder</v>
          </cell>
          <cell r="X667" t="str">
            <v>14 Det humanistiske fakultet</v>
          </cell>
          <cell r="Y667" t="str">
            <v>1415 &lt;avsluttet 2004&gt; Senter for studier i vikingtid og nordisk middelalder</v>
          </cell>
        </row>
        <row r="668">
          <cell r="V668">
            <v>142000</v>
          </cell>
          <cell r="W668" t="str">
            <v>142000 Enhet for digital dokumentasjon</v>
          </cell>
          <cell r="X668" t="str">
            <v>14 Det humanistiske fakultet</v>
          </cell>
          <cell r="Y668" t="str">
            <v>1420 Enhet for digital dokumentasjon</v>
          </cell>
        </row>
        <row r="669">
          <cell r="V669">
            <v>142001</v>
          </cell>
          <cell r="W669" t="str">
            <v>142001 Museumsprosjektet</v>
          </cell>
          <cell r="X669" t="str">
            <v>14 Det humanistiske fakultet</v>
          </cell>
          <cell r="Y669" t="str">
            <v>1420 Enhet for digital dokumentasjon</v>
          </cell>
        </row>
        <row r="670">
          <cell r="V670">
            <v>142100</v>
          </cell>
          <cell r="W670" t="str">
            <v>142100 Senter for Ibsen-studier</v>
          </cell>
          <cell r="X670" t="str">
            <v>14 Det humanistiske fakultet</v>
          </cell>
          <cell r="Y670" t="str">
            <v>1421 HF, Ibsenstudier</v>
          </cell>
        </row>
        <row r="671">
          <cell r="V671">
            <v>142101</v>
          </cell>
          <cell r="W671" t="str">
            <v>142101 Henrik Ibsens skrifter</v>
          </cell>
          <cell r="X671" t="str">
            <v>14 Det humanistiske fakultet</v>
          </cell>
          <cell r="Y671" t="str">
            <v>1421 HF, Ibsenstudier</v>
          </cell>
        </row>
        <row r="672">
          <cell r="V672">
            <v>142200</v>
          </cell>
          <cell r="W672" t="str">
            <v>142200 &lt;avsluttet 1999&gt;Middelaldersenteret</v>
          </cell>
          <cell r="X672" t="str">
            <v>14 Det humanistiske fakultet</v>
          </cell>
          <cell r="Y672" t="str">
            <v>1422 &lt;avsluttet 1999&gt;Middelaldersenteret</v>
          </cell>
        </row>
        <row r="673">
          <cell r="V673">
            <v>142300</v>
          </cell>
          <cell r="W673" t="str">
            <v>142300 &lt;avsluttet 1999&gt;Norsk Nettverk For Teknologi,Akust Og Mu</v>
          </cell>
          <cell r="X673" t="str">
            <v>14 Det humanistiske fakultet</v>
          </cell>
          <cell r="Y673" t="str">
            <v>1423 Norsk nettverk for teknologi, akust og mu</v>
          </cell>
        </row>
        <row r="674">
          <cell r="V674">
            <v>143100</v>
          </cell>
          <cell r="W674" t="str">
            <v>143100 Institutt for arkeologi, konservering og historie</v>
          </cell>
          <cell r="X674" t="str">
            <v>14 Det humanistiske fakultet</v>
          </cell>
          <cell r="Y674" t="str">
            <v>1431 Institutt for arkeologi, konservering og historiske studier, IAKH</v>
          </cell>
        </row>
        <row r="675">
          <cell r="V675">
            <v>143110</v>
          </cell>
          <cell r="W675" t="str">
            <v>143110 Seksjon for arkeologi</v>
          </cell>
          <cell r="X675" t="str">
            <v>14 Det humanistiske fakultet</v>
          </cell>
          <cell r="Y675" t="str">
            <v>1431 Institutt for arkeologi, konservering og historiske studier, IAKH</v>
          </cell>
        </row>
        <row r="676">
          <cell r="V676">
            <v>143120</v>
          </cell>
          <cell r="W676" t="str">
            <v>143120 Seksjon for Historie</v>
          </cell>
          <cell r="X676" t="str">
            <v>14 Det humanistiske fakultet</v>
          </cell>
          <cell r="Y676" t="str">
            <v>1431 Institutt for arkeologi, konservering og historiske studier, IAKH</v>
          </cell>
        </row>
        <row r="677">
          <cell r="V677">
            <v>143121</v>
          </cell>
          <cell r="W677" t="str">
            <v>143121 Forum for samtidshistorie</v>
          </cell>
          <cell r="X677" t="str">
            <v>14 Det humanistiske fakultet</v>
          </cell>
          <cell r="Y677" t="str">
            <v>1431 Institutt for arkeologi, konservering og historiske studier, IAKH</v>
          </cell>
        </row>
        <row r="678">
          <cell r="V678">
            <v>143130</v>
          </cell>
          <cell r="W678" t="str">
            <v>143130 Seksjon for konservering</v>
          </cell>
          <cell r="X678" t="str">
            <v>14 Det humanistiske fakultet</v>
          </cell>
          <cell r="Y678" t="str">
            <v>1431 Institutt for arkeologi, konservering og historiske studier, IAKH</v>
          </cell>
        </row>
        <row r="679">
          <cell r="V679">
            <v>143140</v>
          </cell>
          <cell r="W679" t="str">
            <v>143140 Seksjon for middelalderstudier</v>
          </cell>
          <cell r="X679" t="str">
            <v>14 Det humanistiske fakultet</v>
          </cell>
          <cell r="Y679" t="str">
            <v>1431 Institutt for arkeologi, konservering og historiske studier, IAKH</v>
          </cell>
        </row>
        <row r="680">
          <cell r="V680">
            <v>143200</v>
          </cell>
          <cell r="W680" t="str">
            <v>143200 Institutt for kulturstudier og orientalske språk</v>
          </cell>
          <cell r="X680" t="str">
            <v>14 Det humanistiske fakultet</v>
          </cell>
          <cell r="Y680" t="str">
            <v>1432 Institutt for kulturstudier og orientalske språk, IKOS</v>
          </cell>
        </row>
        <row r="681">
          <cell r="V681">
            <v>143210</v>
          </cell>
          <cell r="W681" t="str">
            <v>143210 Arkivkunnskap</v>
          </cell>
          <cell r="X681" t="str">
            <v>14 Det humanistiske fakultet</v>
          </cell>
          <cell r="Y681" t="str">
            <v>1432 Institutt for kulturstudier og orientalske språk, IKOS</v>
          </cell>
        </row>
        <row r="682">
          <cell r="V682">
            <v>143220</v>
          </cell>
          <cell r="W682" t="str">
            <v>143220 Humanistisk prosjektsemester</v>
          </cell>
          <cell r="X682" t="str">
            <v>14 Det humanistiske fakultet</v>
          </cell>
          <cell r="Y682" t="str">
            <v>1432 Institutt for kulturstudier og orientalske språk, IKOS</v>
          </cell>
        </row>
        <row r="683">
          <cell r="V683">
            <v>143230</v>
          </cell>
          <cell r="W683" t="str">
            <v>143230 Kulturhistorie, middelalderstudier og museologi</v>
          </cell>
          <cell r="X683" t="str">
            <v>14 Det humanistiske fakultet</v>
          </cell>
          <cell r="Y683" t="str">
            <v>1432 Institutt for kulturstudier og orientalske språk, IKOS</v>
          </cell>
        </row>
        <row r="684">
          <cell r="V684">
            <v>143240</v>
          </cell>
          <cell r="W684" t="str">
            <v>143240 Midtøstenstudier og Afrika sør for Sahara, språk og områdekunnskap</v>
          </cell>
          <cell r="X684" t="str">
            <v>14 Det humanistiske fakultet</v>
          </cell>
          <cell r="Y684" t="str">
            <v>1432 Institutt for kulturstudier og orientalske språk, IKOS</v>
          </cell>
        </row>
        <row r="685">
          <cell r="V685">
            <v>143250</v>
          </cell>
          <cell r="W685" t="str">
            <v>143250 Religionshistorie</v>
          </cell>
          <cell r="X685" t="str">
            <v>14 Det humanistiske fakultet</v>
          </cell>
          <cell r="Y685" t="str">
            <v>1432 Institutt for kulturstudier og orientalske språk, IKOS</v>
          </cell>
        </row>
        <row r="686">
          <cell r="V686">
            <v>143260</v>
          </cell>
          <cell r="W686" t="str">
            <v>143260 Teatervitenskap</v>
          </cell>
          <cell r="X686" t="str">
            <v>14 Det humanistiske fakultet</v>
          </cell>
          <cell r="Y686" t="str">
            <v>1432 Institutt for kulturstudier og orientalske språk, IKOS</v>
          </cell>
        </row>
        <row r="687">
          <cell r="V687">
            <v>143270</v>
          </cell>
          <cell r="W687" t="str">
            <v>143270 Sør-Asia studier, språk og områdekunnskap</v>
          </cell>
          <cell r="X687" t="str">
            <v>14 Det humanistiske fakultet</v>
          </cell>
          <cell r="Y687" t="str">
            <v>1432 Institutt for kulturstudier og orientalske språk, IKOS</v>
          </cell>
        </row>
        <row r="688">
          <cell r="V688">
            <v>143280</v>
          </cell>
          <cell r="W688" t="str">
            <v>143280 Øst-Asia studier, språk og områdekunnskap</v>
          </cell>
          <cell r="X688" t="str">
            <v>14 Det humanistiske fakultet</v>
          </cell>
          <cell r="Y688" t="str">
            <v>1432 Institutt for kulturstudier og orientalske språk, IKOS</v>
          </cell>
        </row>
        <row r="689">
          <cell r="V689">
            <v>143290</v>
          </cell>
          <cell r="W689" t="str">
            <v>143290 Etter-/videreutdanning kulturstudier og orientalske språk</v>
          </cell>
          <cell r="X689" t="str">
            <v>14 Det humanistiske fakultet</v>
          </cell>
          <cell r="Y689" t="str">
            <v>1432 Institutt for kulturstudier og orientalske språk, IKOS</v>
          </cell>
        </row>
        <row r="690">
          <cell r="V690">
            <v>143300</v>
          </cell>
          <cell r="W690" t="str">
            <v>143300 Institutt for filosofi, ide- og kunsthistorie og klassiske språk</v>
          </cell>
          <cell r="X690" t="str">
            <v>14 Det humanistiske fakultet</v>
          </cell>
          <cell r="Y690" t="str">
            <v>1433 Institutt for filosofi, klassiske språk, ide- og kunsthistorie, IFIK</v>
          </cell>
        </row>
        <row r="691">
          <cell r="V691">
            <v>143310</v>
          </cell>
          <cell r="W691" t="str">
            <v>143310 Exphil</v>
          </cell>
          <cell r="X691" t="str">
            <v>14 Det humanistiske fakultet</v>
          </cell>
          <cell r="Y691" t="str">
            <v>1433 Institutt for filosofi, klassiske språk, ide- og kunsthistorie, IFIK</v>
          </cell>
        </row>
        <row r="692">
          <cell r="V692">
            <v>143320</v>
          </cell>
          <cell r="W692" t="str">
            <v>143320 Filosofi</v>
          </cell>
          <cell r="X692" t="str">
            <v>14 Det humanistiske fakultet</v>
          </cell>
          <cell r="Y692" t="str">
            <v>1433 Institutt for filosofi, klassiske språk, ide- og kunsthistorie, IFIK</v>
          </cell>
        </row>
        <row r="693">
          <cell r="V693">
            <v>143330</v>
          </cell>
          <cell r="W693" t="str">
            <v>143330 Gresk og latin</v>
          </cell>
          <cell r="X693" t="str">
            <v>14 Det humanistiske fakultet</v>
          </cell>
          <cell r="Y693" t="str">
            <v>1433 Institutt for filosofi, klassiske språk, ide- og kunsthistorie, IFIK</v>
          </cell>
        </row>
        <row r="694">
          <cell r="V694">
            <v>143340</v>
          </cell>
          <cell r="W694" t="str">
            <v>143340 Idehistorie</v>
          </cell>
          <cell r="X694" t="str">
            <v>14 Det humanistiske fakultet</v>
          </cell>
          <cell r="Y694" t="str">
            <v>1433 Institutt for filosofi, klassiske språk, ide- og kunsthistorie, IFIK</v>
          </cell>
        </row>
        <row r="695">
          <cell r="V695">
            <v>143350</v>
          </cell>
          <cell r="W695" t="str">
            <v>143350 Kunsthistorie</v>
          </cell>
          <cell r="X695" t="str">
            <v>14 Det humanistiske fakultet</v>
          </cell>
          <cell r="Y695" t="str">
            <v>1433 Institutt for filosofi, klassiske språk, ide- og kunsthistorie, IFIK</v>
          </cell>
        </row>
        <row r="696">
          <cell r="V696">
            <v>143360</v>
          </cell>
          <cell r="W696" t="str">
            <v>143360 Etikkprogrammet</v>
          </cell>
          <cell r="X696" t="str">
            <v>14 Det humanistiske fakultet</v>
          </cell>
          <cell r="Y696" t="str">
            <v>1433 Institutt for filosofi, klassiske språk, ide- og kunsthistorie, IFIK</v>
          </cell>
        </row>
        <row r="697">
          <cell r="V697">
            <v>143370</v>
          </cell>
          <cell r="W697" t="str">
            <v>143370 Senter for studier av rasjonell, språklig og moralsk handling</v>
          </cell>
          <cell r="X697" t="str">
            <v>14 Det humanistiske fakultet</v>
          </cell>
          <cell r="Y697" t="str">
            <v>1433 Institutt for filosofi, klassiske språk, ide- og kunsthistorie, IFIK</v>
          </cell>
        </row>
        <row r="698">
          <cell r="V698">
            <v>143400</v>
          </cell>
          <cell r="W698" t="str">
            <v>143400 Institutt for litteratur, områdestudier og europeiske språk</v>
          </cell>
          <cell r="X698" t="str">
            <v>14 Det humanistiske fakultet</v>
          </cell>
          <cell r="Y698" t="str">
            <v>1434 Institutt for litteratur, områdestudier og europeiske språk, ILOS</v>
          </cell>
        </row>
        <row r="699">
          <cell r="V699">
            <v>143410</v>
          </cell>
          <cell r="W699" t="str">
            <v>143410 Allmenn litteraturvitenskap</v>
          </cell>
          <cell r="X699" t="str">
            <v>14 Det humanistiske fakultet</v>
          </cell>
          <cell r="Y699" t="str">
            <v>1434 Institutt for litteratur, områdestudier og europeiske språk, ILOS</v>
          </cell>
        </row>
        <row r="700">
          <cell r="V700">
            <v>143420</v>
          </cell>
          <cell r="W700" t="str">
            <v>143420 Britisk-amerikansk</v>
          </cell>
          <cell r="X700" t="str">
            <v>14 Det humanistiske fakultet</v>
          </cell>
          <cell r="Y700" t="str">
            <v>1434 Institutt for litteratur, områdestudier og europeiske språk, ILOS</v>
          </cell>
        </row>
        <row r="701">
          <cell r="V701">
            <v>143421</v>
          </cell>
          <cell r="W701" t="str">
            <v>143421 Engelskspråklig litteratur</v>
          </cell>
          <cell r="X701" t="str">
            <v>14 Det humanistiske fakultet</v>
          </cell>
          <cell r="Y701" t="str">
            <v>1434 Institutt for litteratur, områdestudier og europeiske språk, ILOS</v>
          </cell>
        </row>
        <row r="702">
          <cell r="V702">
            <v>143422</v>
          </cell>
          <cell r="W702" t="str">
            <v>143422 Britisk Nordamerikansk</v>
          </cell>
          <cell r="X702" t="str">
            <v>14 Det humanistiske fakultet</v>
          </cell>
          <cell r="Y702" t="str">
            <v>1434 Institutt for litteratur, områdestudier og europeiske språk, ILOS</v>
          </cell>
        </row>
        <row r="703">
          <cell r="V703">
            <v>143430</v>
          </cell>
          <cell r="W703" t="str">
            <v>143430 Tysk og germansk</v>
          </cell>
          <cell r="X703" t="str">
            <v>14 Det humanistiske fakultet</v>
          </cell>
          <cell r="Y703" t="str">
            <v>1434 Institutt for litteratur, områdestudier og europeiske språk, ILOS</v>
          </cell>
        </row>
        <row r="704">
          <cell r="V704">
            <v>143431</v>
          </cell>
          <cell r="W704" t="str">
            <v>143431 Nederlansk</v>
          </cell>
          <cell r="X704" t="str">
            <v>14 Det humanistiske fakultet</v>
          </cell>
          <cell r="Y704" t="str">
            <v>1434 Institutt for litteratur, områdestudier og europeiske språk, ILOS</v>
          </cell>
        </row>
        <row r="705">
          <cell r="V705">
            <v>143440</v>
          </cell>
          <cell r="W705" t="str">
            <v>143440 Fransk</v>
          </cell>
          <cell r="X705" t="str">
            <v>14 Det humanistiske fakultet</v>
          </cell>
          <cell r="Y705" t="str">
            <v>1434 Institutt for litteratur, områdestudier og europeiske språk, ILOS</v>
          </cell>
        </row>
        <row r="706">
          <cell r="V706">
            <v>143441</v>
          </cell>
          <cell r="W706" t="str">
            <v>143441 Fransk litteratur &amp; kulturkunnskap</v>
          </cell>
          <cell r="X706" t="str">
            <v>14 Det humanistiske fakultet</v>
          </cell>
          <cell r="Y706" t="str">
            <v>1434 Institutt for litteratur, områdestudier og europeiske språk, ILOS</v>
          </cell>
        </row>
        <row r="707">
          <cell r="V707">
            <v>143450</v>
          </cell>
          <cell r="W707" t="str">
            <v>143450 IBERO-romansk</v>
          </cell>
          <cell r="X707" t="str">
            <v>14 Det humanistiske fakultet</v>
          </cell>
          <cell r="Y707" t="str">
            <v>1434 Institutt for litteratur, områdestudier og europeiske språk, ILOS</v>
          </cell>
        </row>
        <row r="708">
          <cell r="V708">
            <v>143460</v>
          </cell>
          <cell r="W708" t="str">
            <v>143460 Italiensk</v>
          </cell>
          <cell r="X708" t="str">
            <v>14 Det humanistiske fakultet</v>
          </cell>
          <cell r="Y708" t="str">
            <v>1434 Institutt for litteratur, områdestudier og europeiske språk, ILOS</v>
          </cell>
        </row>
        <row r="709">
          <cell r="V709">
            <v>143470</v>
          </cell>
          <cell r="W709" t="str">
            <v>143470 Russland, Sentral-Europa og Balkan</v>
          </cell>
          <cell r="X709" t="str">
            <v>14 Det humanistiske fakultet</v>
          </cell>
          <cell r="Y709" t="str">
            <v>1434 Institutt for litteratur, områdestudier og europeiske språk, ILOS</v>
          </cell>
        </row>
        <row r="710">
          <cell r="V710">
            <v>143471</v>
          </cell>
          <cell r="W710" t="str">
            <v>143471 Sentral-Europa og Balkan-studier</v>
          </cell>
          <cell r="X710" t="str">
            <v>14 Det humanistiske fakultet</v>
          </cell>
          <cell r="Y710" t="str">
            <v>1434 Institutt for litteratur, områdestudier og europeiske språk, ILOS</v>
          </cell>
        </row>
        <row r="711">
          <cell r="V711">
            <v>143490</v>
          </cell>
          <cell r="W711" t="str">
            <v>143490 Kulturelle Transformasjoner i Globaliseringens Tidsalder</v>
          </cell>
          <cell r="X711" t="str">
            <v>14 Det humanistiske fakultet</v>
          </cell>
          <cell r="Y711" t="str">
            <v>1434 Institutt for litteratur, områdestudier og europeiske språk, ILOS</v>
          </cell>
        </row>
        <row r="712">
          <cell r="V712">
            <v>143500</v>
          </cell>
          <cell r="W712" t="str">
            <v>143500 Institutt for lingvistiske og nordiske studier</v>
          </cell>
          <cell r="X712" t="str">
            <v>14 Det humanistiske fakultet</v>
          </cell>
          <cell r="Y712" t="str">
            <v>1435 Institutt for lingvistiske og nordiske studier, ILN</v>
          </cell>
        </row>
        <row r="713">
          <cell r="V713">
            <v>143505</v>
          </cell>
          <cell r="W713" t="str">
            <v>143505 Humanistisk informatikk</v>
          </cell>
          <cell r="X713" t="str">
            <v>14 Det humanistiske fakultet</v>
          </cell>
          <cell r="Y713" t="str">
            <v>1435 Institutt for lingvistiske og nordiske studier, ILN</v>
          </cell>
        </row>
        <row r="714">
          <cell r="V714">
            <v>143510</v>
          </cell>
          <cell r="W714" t="str">
            <v>143510 Irsk</v>
          </cell>
          <cell r="X714" t="str">
            <v>14 Det humanistiske fakultet</v>
          </cell>
          <cell r="Y714" t="str">
            <v>1435 Institutt for lingvistiske og nordiske studier, ILN</v>
          </cell>
        </row>
        <row r="715">
          <cell r="V715">
            <v>143515</v>
          </cell>
          <cell r="W715" t="str">
            <v>143515 Leksikografi og Målføregransking</v>
          </cell>
          <cell r="X715" t="str">
            <v>14 Det humanistiske fakultet</v>
          </cell>
          <cell r="Y715" t="str">
            <v>1435 Institutt for lingvistiske og nordiske studier, ILN</v>
          </cell>
        </row>
        <row r="716">
          <cell r="V716">
            <v>143520</v>
          </cell>
          <cell r="W716" t="str">
            <v>143520 Lingvistikk</v>
          </cell>
          <cell r="X716" t="str">
            <v>14 Det humanistiske fakultet</v>
          </cell>
          <cell r="Y716" t="str">
            <v>1435 Institutt for lingvistiske og nordiske studier, ILN</v>
          </cell>
        </row>
        <row r="717">
          <cell r="V717">
            <v>143525</v>
          </cell>
          <cell r="W717" t="str">
            <v>143525 Navnegransking</v>
          </cell>
          <cell r="X717" t="str">
            <v>14 Det humanistiske fakultet</v>
          </cell>
          <cell r="Y717" t="str">
            <v>1435 Institutt for lingvistiske og nordiske studier, ILN</v>
          </cell>
        </row>
        <row r="718">
          <cell r="V718">
            <v>143530</v>
          </cell>
          <cell r="W718" t="str">
            <v>143530 Nordisk språk og litteratur</v>
          </cell>
          <cell r="X718" t="str">
            <v>14 Det humanistiske fakultet</v>
          </cell>
          <cell r="Y718" t="str">
            <v>1435 Institutt for lingvistiske og nordiske studier, ILN</v>
          </cell>
        </row>
        <row r="719">
          <cell r="V719">
            <v>143535</v>
          </cell>
          <cell r="W719" t="str">
            <v>143535 Norsk for internasjonale studenter</v>
          </cell>
          <cell r="X719" t="str">
            <v>14 Det humanistiske fakultet</v>
          </cell>
          <cell r="Y719" t="str">
            <v>1435 Institutt for lingvistiske og nordiske studier, ILN</v>
          </cell>
        </row>
        <row r="720">
          <cell r="V720">
            <v>143540</v>
          </cell>
          <cell r="W720" t="str">
            <v>143540 Norsk som andrespråk</v>
          </cell>
          <cell r="X720" t="str">
            <v>14 Det humanistiske fakultet</v>
          </cell>
          <cell r="Y720" t="str">
            <v>1435 Institutt for lingvistiske og nordiske studier, ILN</v>
          </cell>
        </row>
        <row r="721">
          <cell r="V721">
            <v>143545</v>
          </cell>
          <cell r="W721" t="str">
            <v>143545 Retorikk og kommunikasjon</v>
          </cell>
          <cell r="X721" t="str">
            <v>14 Det humanistiske fakultet</v>
          </cell>
          <cell r="Y721" t="str">
            <v>1435 Institutt for lingvistiske og nordiske studier, ILN</v>
          </cell>
        </row>
        <row r="722">
          <cell r="V722">
            <v>143550</v>
          </cell>
          <cell r="W722" t="str">
            <v>143550 Tolkeutdanningen</v>
          </cell>
          <cell r="X722" t="str">
            <v>14 Det humanistiske fakultet</v>
          </cell>
          <cell r="Y722" t="str">
            <v>1435 Institutt for lingvistiske og nordiske studier, ILN</v>
          </cell>
        </row>
        <row r="723">
          <cell r="V723">
            <v>143555</v>
          </cell>
          <cell r="W723" t="str">
            <v>143555 Translatologi</v>
          </cell>
          <cell r="X723" t="str">
            <v>14 Det humanistiske fakultet</v>
          </cell>
          <cell r="Y723" t="str">
            <v>1435 Institutt for lingvistiske og nordiske studier, ILN</v>
          </cell>
        </row>
        <row r="724">
          <cell r="V724">
            <v>143560</v>
          </cell>
          <cell r="W724" t="str">
            <v>143560 Norsk Ordbok 2014</v>
          </cell>
          <cell r="X724" t="str">
            <v>14 Det humanistiske fakultet</v>
          </cell>
          <cell r="Y724" t="str">
            <v>1435 Institutt for lingvistiske og nordiske studier, ILN</v>
          </cell>
        </row>
        <row r="725">
          <cell r="V725">
            <v>143570</v>
          </cell>
          <cell r="W725" t="str">
            <v>143570 Senter for Ibsenstudier</v>
          </cell>
          <cell r="X725" t="str">
            <v>14 Det humanistiske fakultet</v>
          </cell>
          <cell r="Y725" t="str">
            <v>1435 Institutt for lingvistiske og nordiske studier, ILN</v>
          </cell>
        </row>
        <row r="726">
          <cell r="V726">
            <v>143571</v>
          </cell>
          <cell r="W726" t="str">
            <v>143571 Henrik Ibsens skrifter</v>
          </cell>
          <cell r="X726" t="str">
            <v>14 Det humanistiske fakultet</v>
          </cell>
          <cell r="Y726" t="str">
            <v>1435 Institutt for lingvistiske og nordiske studier, ILN</v>
          </cell>
        </row>
        <row r="727">
          <cell r="V727">
            <v>143600</v>
          </cell>
          <cell r="W727" t="str">
            <v>143600 Musikkvitenskap felles</v>
          </cell>
          <cell r="X727" t="str">
            <v>14 Det humanistiske fakultet</v>
          </cell>
          <cell r="Y727" t="str">
            <v>1436 Institutt for musikkvitenskap, IMV</v>
          </cell>
        </row>
        <row r="728">
          <cell r="V728">
            <v>143610</v>
          </cell>
          <cell r="W728" t="str">
            <v>143610 Avdeling for musikkvitenskap</v>
          </cell>
          <cell r="X728" t="str">
            <v>14 Det humanistiske fakultet</v>
          </cell>
          <cell r="Y728" t="str">
            <v>1436 Institutt for musikkvitenskap, IMV</v>
          </cell>
        </row>
        <row r="729">
          <cell r="V729">
            <v>143620</v>
          </cell>
          <cell r="W729" t="str">
            <v>143620 Avdeling for norsk folkemusikksamling</v>
          </cell>
          <cell r="X729" t="str">
            <v>14 Det humanistiske fakultet</v>
          </cell>
          <cell r="Y729" t="str">
            <v>1436 Institutt for musikkvitenskap, IMV</v>
          </cell>
        </row>
        <row r="730">
          <cell r="V730">
            <v>150000</v>
          </cell>
          <cell r="W730" t="str">
            <v>150000 Det matematisk-naturvitenskapelige fakultet</v>
          </cell>
          <cell r="X730" t="str">
            <v>15 Det Matematisk-Naturvitenskapelige Fak</v>
          </cell>
          <cell r="Y730" t="str">
            <v>1500 Mat.Nat.fak. felles</v>
          </cell>
        </row>
        <row r="731">
          <cell r="V731">
            <v>150001</v>
          </cell>
          <cell r="W731" t="str">
            <v>150001 &lt;avsluttet 1999&gt;Mat.Nat.Fak. Felles</v>
          </cell>
          <cell r="X731" t="str">
            <v>15 Det Matematisk-Naturvitenskapelige Fak</v>
          </cell>
          <cell r="Y731" t="str">
            <v>1500 Mat.Nat.fak. felles</v>
          </cell>
        </row>
        <row r="732">
          <cell r="V732">
            <v>150002</v>
          </cell>
          <cell r="W732" t="str">
            <v>150002 &lt;avsluttet 1999&gt;Fakultetssekretariatet</v>
          </cell>
          <cell r="X732" t="str">
            <v>15 Det Matematisk-Naturvitenskapelige Fak</v>
          </cell>
          <cell r="Y732" t="str">
            <v>1500 Mat.Nat.fak. felles</v>
          </cell>
        </row>
        <row r="733">
          <cell r="V733">
            <v>150003</v>
          </cell>
          <cell r="W733" t="str">
            <v>150003 &lt;avsluttet 1999&gt;Fakultetsstipendiatene</v>
          </cell>
          <cell r="X733" t="str">
            <v>15 Det Matematisk-Naturvitenskapelige Fak</v>
          </cell>
          <cell r="Y733" t="str">
            <v>1500 Mat.Nat.fak. felles</v>
          </cell>
        </row>
        <row r="734">
          <cell r="V734">
            <v>150004</v>
          </cell>
          <cell r="W734" t="str">
            <v>150004 Foto- og tegneavdelingen, MN</v>
          </cell>
          <cell r="X734" t="str">
            <v>15 Det Matematisk-Naturvitenskapelige Fak</v>
          </cell>
          <cell r="Y734" t="str">
            <v>1500 Mat.Nat.fak. felles</v>
          </cell>
        </row>
        <row r="735">
          <cell r="V735">
            <v>150005</v>
          </cell>
          <cell r="W735" t="str">
            <v>150005 &lt;avsluttet 1999&gt;Universitetsmuseenes Naturhist.Dok.Prosj</v>
          </cell>
          <cell r="X735" t="str">
            <v>15 Det Matematisk-Naturvitenskapelige Fak</v>
          </cell>
          <cell r="Y735" t="str">
            <v>1500 Mat.Nat.fak. felles</v>
          </cell>
        </row>
        <row r="736">
          <cell r="V736">
            <v>150006</v>
          </cell>
          <cell r="W736" t="str">
            <v>150006 &lt;avsluttet 1999&gt;Universitetsstudiene På Kjeller</v>
          </cell>
          <cell r="X736" t="str">
            <v>15 Det Matematisk-Naturvitenskapelige Fak</v>
          </cell>
          <cell r="Y736" t="str">
            <v>1500 Mat.Nat.fak. felles</v>
          </cell>
        </row>
        <row r="737">
          <cell r="V737">
            <v>150007</v>
          </cell>
          <cell r="W737" t="str">
            <v>150007 Universitetsstudiene På Kjeller</v>
          </cell>
          <cell r="X737" t="str">
            <v>15 Det Matematisk-Naturvitenskapelige Fak</v>
          </cell>
          <cell r="Y737" t="str">
            <v>1500 Mat.Nat.fak. felles</v>
          </cell>
        </row>
        <row r="738">
          <cell r="V738">
            <v>150010</v>
          </cell>
          <cell r="W738" t="str">
            <v>150010 Det matematisk-naturvitenskapelige fakultets administrasjon</v>
          </cell>
          <cell r="X738" t="str">
            <v>15 Det Matematisk-Naturvitenskapelige Fak</v>
          </cell>
          <cell r="Y738" t="str">
            <v>1500 Mat.Nat.fak. felles</v>
          </cell>
        </row>
        <row r="739">
          <cell r="V739">
            <v>150011</v>
          </cell>
          <cell r="W739" t="str">
            <v>150011 MN Fakultetsledelsen</v>
          </cell>
          <cell r="X739" t="str">
            <v>15 Det Matematisk-Naturvitenskapelige Fak</v>
          </cell>
          <cell r="Y739" t="str">
            <v>1500 Mat.Nat.fak. felles</v>
          </cell>
        </row>
        <row r="740">
          <cell r="V740">
            <v>150012</v>
          </cell>
          <cell r="W740" t="str">
            <v>150012 MN Fakultetssekretariatet-Fellestiltak</v>
          </cell>
          <cell r="X740" t="str">
            <v>15 Det Matematisk-Naturvitenskapelige Fak</v>
          </cell>
          <cell r="Y740" t="str">
            <v>1500 Mat.Nat.fak. felles</v>
          </cell>
        </row>
        <row r="741">
          <cell r="V741">
            <v>150020</v>
          </cell>
          <cell r="W741" t="str">
            <v>150020 Planseksjonen</v>
          </cell>
          <cell r="X741" t="str">
            <v>15 Det Matematisk-Naturvitenskapelige Fak</v>
          </cell>
          <cell r="Y741" t="str">
            <v>1500 Mat.Nat.fak. felles</v>
          </cell>
        </row>
        <row r="742">
          <cell r="V742">
            <v>150030</v>
          </cell>
          <cell r="W742" t="str">
            <v>150030 Universitetsstudiene på Kjeller</v>
          </cell>
          <cell r="X742" t="str">
            <v>15 Det Matematisk-Naturvitenskapelige Fak</v>
          </cell>
          <cell r="Y742" t="str">
            <v>1500 Mat.Nat.fak. felles</v>
          </cell>
        </row>
        <row r="743">
          <cell r="V743">
            <v>150040</v>
          </cell>
          <cell r="W743" t="str">
            <v>150040 Studieseksjonen</v>
          </cell>
          <cell r="X743" t="str">
            <v>15 Det Matematisk-Naturvitenskapelige Fak</v>
          </cell>
          <cell r="Y743" t="str">
            <v>1500 Mat.Nat.fak. felles</v>
          </cell>
        </row>
        <row r="744">
          <cell r="V744">
            <v>150041</v>
          </cell>
          <cell r="W744" t="str">
            <v>150041 Grunderskolen</v>
          </cell>
          <cell r="X744" t="str">
            <v>15 Det Matematisk-Naturvitenskapelige Fak</v>
          </cell>
          <cell r="Y744" t="str">
            <v>1500 Mat.Nat.fak. felles</v>
          </cell>
        </row>
        <row r="745">
          <cell r="V745">
            <v>150042</v>
          </cell>
          <cell r="W745" t="str">
            <v>150042 Nasjonalt senter for naturfag i opplæringen</v>
          </cell>
          <cell r="X745" t="str">
            <v>15 Det Matematisk-Naturvitenskapelige Fak</v>
          </cell>
          <cell r="Y745" t="str">
            <v>1500 Mat.Nat.fak. felles</v>
          </cell>
        </row>
        <row r="746">
          <cell r="V746">
            <v>150050</v>
          </cell>
          <cell r="W746" t="str">
            <v>150050 Administrasjonsseksjonen</v>
          </cell>
          <cell r="X746" t="str">
            <v>15 Det Matematisk-Naturvitenskapelige Fak</v>
          </cell>
          <cell r="Y746" t="str">
            <v>1500 Mat.Nat.fak. felles</v>
          </cell>
        </row>
        <row r="747">
          <cell r="V747">
            <v>150060</v>
          </cell>
          <cell r="W747" t="str">
            <v>150060 Student-IT</v>
          </cell>
          <cell r="X747" t="str">
            <v>15 Det Matematisk-Naturvitenskapelige Fak</v>
          </cell>
          <cell r="Y747" t="str">
            <v>1500 Mat.Nat.fak. felles</v>
          </cell>
        </row>
        <row r="748">
          <cell r="V748">
            <v>150070</v>
          </cell>
          <cell r="W748" t="str">
            <v>150070 EMBIO</v>
          </cell>
          <cell r="X748" t="str">
            <v>15 Det Matematisk-Naturvitenskapelige Fak</v>
          </cell>
          <cell r="Y748" t="str">
            <v>1500 Mat.Nat.fak. felles</v>
          </cell>
        </row>
        <row r="749">
          <cell r="V749">
            <v>150071</v>
          </cell>
          <cell r="W749" t="str">
            <v>150071 SFF, Feder</v>
          </cell>
          <cell r="X749" t="str">
            <v>15 Det Matematisk-Naturvitenskapelige Fak</v>
          </cell>
          <cell r="Y749" t="str">
            <v>1500 Mat.Nat.fak. felles</v>
          </cell>
        </row>
        <row r="750">
          <cell r="V750">
            <v>150072</v>
          </cell>
          <cell r="W750" t="str">
            <v>150072 SFF, Winther</v>
          </cell>
          <cell r="X750" t="str">
            <v>15 Det Matematisk-Naturvitenskapelige Fak</v>
          </cell>
          <cell r="Y750" t="str">
            <v>1500 Mat.Nat.fak. felles</v>
          </cell>
        </row>
        <row r="751">
          <cell r="V751">
            <v>150073</v>
          </cell>
          <cell r="W751" t="str">
            <v>150073 HMS prosjektet</v>
          </cell>
          <cell r="X751" t="str">
            <v>15 Det Matematisk-Naturvitenskapelige Fak</v>
          </cell>
          <cell r="Y751" t="str">
            <v>1500 Mat.Nat.fak. felles</v>
          </cell>
        </row>
        <row r="752">
          <cell r="V752">
            <v>150100</v>
          </cell>
          <cell r="W752" t="str">
            <v>150100 &lt;avsluttet 2003&gt; Biologisk institutt</v>
          </cell>
          <cell r="X752" t="str">
            <v>15 Det Matematisk-Naturvitenskapelige Fak</v>
          </cell>
          <cell r="Y752" t="str">
            <v>1501 Biologisk institutt</v>
          </cell>
        </row>
        <row r="753">
          <cell r="V753">
            <v>150101</v>
          </cell>
          <cell r="W753" t="str">
            <v>150101 &lt;avsluttet 1999&gt;Felles Undervisning Bio 101</v>
          </cell>
          <cell r="X753" t="str">
            <v>15 Det Matematisk-Naturvitenskapelige Fak</v>
          </cell>
          <cell r="Y753" t="str">
            <v>1501 Biologisk institutt</v>
          </cell>
        </row>
        <row r="754">
          <cell r="V754">
            <v>150102</v>
          </cell>
          <cell r="W754" t="str">
            <v>150102 &lt;avsluttet 1999&gt;Botanisk Systematikk Og Økologi</v>
          </cell>
          <cell r="X754" t="str">
            <v>15 Det Matematisk-Naturvitenskapelige Fak</v>
          </cell>
          <cell r="Y754" t="str">
            <v>1501 Biologisk institutt</v>
          </cell>
        </row>
        <row r="755">
          <cell r="V755">
            <v>150103</v>
          </cell>
          <cell r="W755" t="str">
            <v>150103 &lt;avsluttet 1999&gt;Plantefysiologi</v>
          </cell>
          <cell r="X755" t="str">
            <v>15 Det Matematisk-Naturvitenskapelige Fak</v>
          </cell>
          <cell r="Y755" t="str">
            <v>1501 Biologisk institutt</v>
          </cell>
        </row>
        <row r="756">
          <cell r="V756">
            <v>150104</v>
          </cell>
          <cell r="W756" t="str">
            <v>150104 &lt;avsluttet 1999&gt;Limnologi Og Ferskvannsøkologi</v>
          </cell>
          <cell r="X756" t="str">
            <v>15 Det Matematisk-Naturvitenskapelige Fak</v>
          </cell>
          <cell r="Y756" t="str">
            <v>1501 Biologisk institutt</v>
          </cell>
        </row>
        <row r="757">
          <cell r="V757">
            <v>150105</v>
          </cell>
          <cell r="W757" t="str">
            <v>150105 &lt;avsluttet 1999&gt;Cellebiologi</v>
          </cell>
          <cell r="X757" t="str">
            <v>15 Det Matematisk-Naturvitenskapelige Fak</v>
          </cell>
          <cell r="Y757" t="str">
            <v>1501 Biologisk institutt</v>
          </cell>
        </row>
        <row r="758">
          <cell r="V758">
            <v>150106</v>
          </cell>
          <cell r="W758" t="str">
            <v>150106 &lt;avsluttet 1999&gt;Zoologisk Systematikk Og Økologi</v>
          </cell>
          <cell r="X758" t="str">
            <v>15 Det Matematisk-Naturvitenskapelige Fak</v>
          </cell>
          <cell r="Y758" t="str">
            <v>1501 Biologisk institutt</v>
          </cell>
        </row>
        <row r="759">
          <cell r="V759">
            <v>150107</v>
          </cell>
          <cell r="W759" t="str">
            <v>150107 &lt;avsluttet 1999&gt;Biol.Inst. Fellestjenester</v>
          </cell>
          <cell r="X759" t="str">
            <v>15 Det Matematisk-Naturvitenskapelige Fak</v>
          </cell>
          <cell r="Y759" t="str">
            <v>1501 Biologisk institutt</v>
          </cell>
        </row>
        <row r="760">
          <cell r="V760">
            <v>150108</v>
          </cell>
          <cell r="W760" t="str">
            <v>150108 &lt;avsluttet 1999&gt;Institutt For Generell Genetikk</v>
          </cell>
          <cell r="X760" t="str">
            <v>15 Det Matematisk-Naturvitenskapelige Fak</v>
          </cell>
          <cell r="Y760" t="str">
            <v>1501 Biologisk institutt</v>
          </cell>
        </row>
        <row r="761">
          <cell r="V761">
            <v>150109</v>
          </cell>
          <cell r="W761" t="str">
            <v>150109 &lt;avsluttet 1999&gt;Marin Zoologi Og Marin Kjemi</v>
          </cell>
          <cell r="X761" t="str">
            <v>15 Det Matematisk-Naturvitenskapelige Fak</v>
          </cell>
          <cell r="Y761" t="str">
            <v>1501 Biologisk institutt</v>
          </cell>
        </row>
        <row r="762">
          <cell r="V762">
            <v>150110</v>
          </cell>
          <cell r="W762" t="str">
            <v>150110 &lt;avsluttet 2003&gt; Seksjon for marin botanikk</v>
          </cell>
          <cell r="X762" t="str">
            <v>15 Det Matematisk-Naturvitenskapelige Fak</v>
          </cell>
          <cell r="Y762" t="str">
            <v>1501 Biologisk institutt</v>
          </cell>
        </row>
        <row r="763">
          <cell r="V763">
            <v>150111</v>
          </cell>
          <cell r="W763" t="str">
            <v>150111 &lt;avsluttet 1999&gt;Biol.Inst,Avd.For Gen.Fysiologi</v>
          </cell>
          <cell r="X763" t="str">
            <v>15 Det Matematisk-Naturvitenskapelige Fak</v>
          </cell>
          <cell r="Y763" t="str">
            <v>1501 Biologisk institutt</v>
          </cell>
        </row>
        <row r="764">
          <cell r="V764">
            <v>150120</v>
          </cell>
          <cell r="W764" t="str">
            <v>150120 &lt;avsluttet 2003&gt; Seksjon for botanisk systematikk og økologi</v>
          </cell>
          <cell r="X764" t="str">
            <v>15 Det Matematisk-Naturvitenskapelige Fak</v>
          </cell>
          <cell r="Y764" t="str">
            <v>1501 Biologisk institutt</v>
          </cell>
        </row>
        <row r="765">
          <cell r="V765">
            <v>150130</v>
          </cell>
          <cell r="W765" t="str">
            <v>150130 &lt;avsluttet 2003&gt; Seksjon for plantefysiologi</v>
          </cell>
          <cell r="X765" t="str">
            <v>15 Det Matematisk-Naturvitenskapelige Fak</v>
          </cell>
          <cell r="Y765" t="str">
            <v>1501 Biologisk institutt</v>
          </cell>
        </row>
        <row r="766">
          <cell r="V766">
            <v>150140</v>
          </cell>
          <cell r="W766" t="str">
            <v>150140 &lt;avsluttet 2003&gt; Senter for limnologi og ferskvannsøkologi</v>
          </cell>
          <cell r="X766" t="str">
            <v>15 Det Matematisk-Naturvitenskapelige Fak</v>
          </cell>
          <cell r="Y766" t="str">
            <v>1501 Biologisk institutt</v>
          </cell>
        </row>
        <row r="767">
          <cell r="V767">
            <v>150150</v>
          </cell>
          <cell r="W767" t="str">
            <v>150150 &lt;avsluttet 2003&gt; Seksjon for cellebiologi</v>
          </cell>
          <cell r="X767" t="str">
            <v>15 Det Matematisk-Naturvitenskapelige Fak</v>
          </cell>
          <cell r="Y767" t="str">
            <v>1501 Biologisk institutt</v>
          </cell>
        </row>
        <row r="768">
          <cell r="V768">
            <v>150160</v>
          </cell>
          <cell r="W768" t="str">
            <v>150160 &lt;avsluttet 2003&gt; Seksjon for zoologisk systematikk og økologi</v>
          </cell>
          <cell r="X768" t="str">
            <v>15 Det Matematisk-Naturvitenskapelige Fak</v>
          </cell>
          <cell r="Y768" t="str">
            <v>1501 Biologisk institutt</v>
          </cell>
        </row>
        <row r="769">
          <cell r="V769">
            <v>150170</v>
          </cell>
          <cell r="W769" t="str">
            <v>150170 &lt;avsluttet 2003&gt; Seksjon for generell genetikk</v>
          </cell>
          <cell r="X769" t="str">
            <v>15 Det Matematisk-Naturvitenskapelige Fak</v>
          </cell>
          <cell r="Y769" t="str">
            <v>1501 Biologisk institutt</v>
          </cell>
        </row>
        <row r="770">
          <cell r="V770">
            <v>150180</v>
          </cell>
          <cell r="W770" t="str">
            <v>150180 &lt;avsluttet 2003&gt; Seksjon for marin zoologi og marin kjemi</v>
          </cell>
          <cell r="X770" t="str">
            <v>15 Det Matematisk-Naturvitenskapelige Fak</v>
          </cell>
          <cell r="Y770" t="str">
            <v>1501 Biologisk institutt</v>
          </cell>
        </row>
        <row r="771">
          <cell r="V771">
            <v>150190</v>
          </cell>
          <cell r="W771" t="str">
            <v>150190 &lt;avsluttet 2003&gt; Seksjon for generell fysiologi</v>
          </cell>
          <cell r="X771" t="str">
            <v>15 Det Matematisk-Naturvitenskapelige Fak</v>
          </cell>
          <cell r="Y771" t="str">
            <v>1501 Biologisk institutt</v>
          </cell>
        </row>
        <row r="772">
          <cell r="V772">
            <v>150200</v>
          </cell>
          <cell r="W772" t="str">
            <v>150200 &lt;avsluttet 2003&gt; Farmasøytisk institutt</v>
          </cell>
          <cell r="X772" t="str">
            <v>15 Det Matematisk-Naturvitenskapelige Fak</v>
          </cell>
          <cell r="Y772" t="str">
            <v>1502 Farmasøytisk institutt</v>
          </cell>
        </row>
        <row r="773">
          <cell r="V773">
            <v>150201</v>
          </cell>
          <cell r="W773" t="str">
            <v>150201 &lt;avsluttet 1999&gt;Fellesadministrasjon</v>
          </cell>
          <cell r="X773" t="str">
            <v>15 Det Matematisk-Naturvitenskapelige Fak</v>
          </cell>
          <cell r="Y773" t="str">
            <v>1502 Farmasøytisk institutt</v>
          </cell>
        </row>
        <row r="774">
          <cell r="V774">
            <v>150202</v>
          </cell>
          <cell r="W774" t="str">
            <v>150202 &lt;avsluttet 1999&gt;Galenisk Farmasi</v>
          </cell>
          <cell r="X774" t="str">
            <v>15 Det Matematisk-Naturvitenskapelige Fak</v>
          </cell>
          <cell r="Y774" t="str">
            <v>1502 Farmasøytisk institutt</v>
          </cell>
        </row>
        <row r="775">
          <cell r="V775">
            <v>150203</v>
          </cell>
          <cell r="W775" t="str">
            <v>150203 &lt;avsluttet 1999&gt;Avd For Farmasøytisk Kjemi</v>
          </cell>
          <cell r="X775" t="str">
            <v>15 Det Matematisk-Naturvitenskapelige Fak</v>
          </cell>
          <cell r="Y775" t="str">
            <v>1502 Farmasøytisk institutt</v>
          </cell>
        </row>
        <row r="776">
          <cell r="V776">
            <v>150204</v>
          </cell>
          <cell r="W776" t="str">
            <v>150204 &lt;avsluttet 1999&gt;Farmasøytisk Inst Avd C Farmakognose</v>
          </cell>
          <cell r="X776" t="str">
            <v>15 Det Matematisk-Naturvitenskapelige Fak</v>
          </cell>
          <cell r="Y776" t="str">
            <v>1502 Farmasøytisk institutt</v>
          </cell>
        </row>
        <row r="777">
          <cell r="V777">
            <v>150205</v>
          </cell>
          <cell r="W777" t="str">
            <v>150205 &lt;avsluttet 1999&gt;Mikrobiologi</v>
          </cell>
          <cell r="X777" t="str">
            <v>15 Det Matematisk-Naturvitenskapelige Fak</v>
          </cell>
          <cell r="Y777" t="str">
            <v>1502 Farmasøytisk institutt</v>
          </cell>
        </row>
        <row r="778">
          <cell r="V778">
            <v>150206</v>
          </cell>
          <cell r="W778" t="str">
            <v>150206 &lt;avsluttet 1999&gt;Farmakologi</v>
          </cell>
          <cell r="X778" t="str">
            <v>15 Det Matematisk-Naturvitenskapelige Fak</v>
          </cell>
          <cell r="Y778" t="str">
            <v>1502 Farmasøytisk institutt</v>
          </cell>
        </row>
        <row r="779">
          <cell r="V779">
            <v>150207</v>
          </cell>
          <cell r="W779" t="str">
            <v>150207 &lt;avsluttet 1999&gt;Farmasøytisk Institutt, Avd. F Samf.</v>
          </cell>
          <cell r="X779" t="str">
            <v>15 Det Matematisk-Naturvitenskapelige Fak</v>
          </cell>
          <cell r="Y779" t="str">
            <v>1502 Farmasøytisk institutt</v>
          </cell>
        </row>
        <row r="780">
          <cell r="V780">
            <v>150208</v>
          </cell>
          <cell r="W780" t="str">
            <v>150208 &lt;avsluttet 1999&gt;Farmasøytisk Institutt Avd. H Legemiddel</v>
          </cell>
          <cell r="X780" t="str">
            <v>15 Det Matematisk-Naturvitenskapelige Fak</v>
          </cell>
          <cell r="Y780" t="str">
            <v>1502 Farmasøytisk institutt</v>
          </cell>
        </row>
        <row r="781">
          <cell r="V781">
            <v>150209</v>
          </cell>
          <cell r="W781" t="str">
            <v>150209 &lt;avsluttet 1999&gt;Avd G Videre - Og Etterutdannind</v>
          </cell>
          <cell r="X781" t="str">
            <v>15 Det Matematisk-Naturvitenskapelige Fak</v>
          </cell>
          <cell r="Y781" t="str">
            <v>1502 Farmasøytisk institutt</v>
          </cell>
        </row>
        <row r="782">
          <cell r="V782">
            <v>150210</v>
          </cell>
          <cell r="W782" t="str">
            <v>150210 &lt;avsluttet 2003&gt; Seksjon for galenisk farmasi</v>
          </cell>
          <cell r="X782" t="str">
            <v>15 Det Matematisk-Naturvitenskapelige Fak</v>
          </cell>
          <cell r="Y782" t="str">
            <v>1502 Farmasøytisk institutt</v>
          </cell>
        </row>
        <row r="783">
          <cell r="V783">
            <v>150220</v>
          </cell>
          <cell r="W783" t="str">
            <v>150220 &lt;avsluttet 2003&gt; Seksjon for farmasøytisk kjemi</v>
          </cell>
          <cell r="X783" t="str">
            <v>15 Det Matematisk-Naturvitenskapelige Fak</v>
          </cell>
          <cell r="Y783" t="str">
            <v>1502 Farmasøytisk institutt</v>
          </cell>
        </row>
        <row r="784">
          <cell r="V784">
            <v>150230</v>
          </cell>
          <cell r="W784" t="str">
            <v>150230 &lt;avsluttet 2003&gt; Seksjon for farmakognose</v>
          </cell>
          <cell r="X784" t="str">
            <v>15 Det Matematisk-Naturvitenskapelige Fak</v>
          </cell>
          <cell r="Y784" t="str">
            <v>1502 Farmasøytisk institutt</v>
          </cell>
        </row>
        <row r="785">
          <cell r="V785">
            <v>150240</v>
          </cell>
          <cell r="W785" t="str">
            <v>150240 &lt;avsluttet 2003&gt; Seksjon for mikrobiologi</v>
          </cell>
          <cell r="X785" t="str">
            <v>15 Det Matematisk-Naturvitenskapelige Fak</v>
          </cell>
          <cell r="Y785" t="str">
            <v>1502 Farmasøytisk institutt</v>
          </cell>
        </row>
        <row r="786">
          <cell r="V786">
            <v>150250</v>
          </cell>
          <cell r="W786" t="str">
            <v>150250 &lt;avsluttet 2003&gt; Seksjon for farmakologi</v>
          </cell>
          <cell r="X786" t="str">
            <v>15 Det Matematisk-Naturvitenskapelige Fak</v>
          </cell>
          <cell r="Y786" t="str">
            <v>1502 Farmasøytisk institutt</v>
          </cell>
        </row>
        <row r="787">
          <cell r="V787">
            <v>150260</v>
          </cell>
          <cell r="W787" t="str">
            <v>150260 &lt;avsluttet 2003&gt; Seksjon for samfunnsfarmasi</v>
          </cell>
          <cell r="X787" t="str">
            <v>15 Det Matematisk-Naturvitenskapelige Fak</v>
          </cell>
          <cell r="Y787" t="str">
            <v>1502 Farmasøytisk institutt</v>
          </cell>
        </row>
        <row r="788">
          <cell r="V788">
            <v>150270</v>
          </cell>
          <cell r="W788" t="str">
            <v>150270 &lt;avsluttet 2003&gt; Seksjon for legemiddel</v>
          </cell>
          <cell r="X788" t="str">
            <v>15 Det Matematisk-Naturvitenskapelige Fak</v>
          </cell>
          <cell r="Y788" t="str">
            <v>1502 Farmasøytisk institutt</v>
          </cell>
        </row>
        <row r="789">
          <cell r="V789">
            <v>150280</v>
          </cell>
          <cell r="W789" t="str">
            <v>150280 &lt;avsluttet 2003&gt; Avdeling for videre- og etterutdanning</v>
          </cell>
          <cell r="X789" t="str">
            <v>15 Det Matematisk-Naturvitenskapelige Fak</v>
          </cell>
          <cell r="Y789" t="str">
            <v>1502 Farmasøytisk institutt</v>
          </cell>
        </row>
        <row r="790">
          <cell r="V790">
            <v>150290</v>
          </cell>
          <cell r="W790" t="str">
            <v>150290 &lt;avsluttet 2003&gt; Farmasøytisk institutts administrasjon</v>
          </cell>
          <cell r="X790" t="str">
            <v>15 Det Matematisk-Naturvitenskapelige Fak</v>
          </cell>
          <cell r="Y790" t="str">
            <v>1502 Farmasøytisk institutt</v>
          </cell>
        </row>
        <row r="791">
          <cell r="V791">
            <v>150300</v>
          </cell>
          <cell r="W791" t="str">
            <v>150300 Institutt for teoretisk astrofysikk</v>
          </cell>
          <cell r="X791" t="str">
            <v>15 Det Matematisk-Naturvitenskapelige Fak</v>
          </cell>
          <cell r="Y791" t="str">
            <v>1503 Institutt for teoretisk astrofysikk</v>
          </cell>
        </row>
        <row r="792">
          <cell r="V792">
            <v>150400</v>
          </cell>
          <cell r="W792" t="str">
            <v>150400 Fysisk institutt</v>
          </cell>
          <cell r="X792" t="str">
            <v>15 Det Matematisk-Naturvitenskapelige Fak</v>
          </cell>
          <cell r="Y792" t="str">
            <v>1504 Fysisk institutt</v>
          </cell>
        </row>
        <row r="793">
          <cell r="V793">
            <v>150401</v>
          </cell>
          <cell r="W793" t="str">
            <v>150401 &lt;avsluttet 1999&gt;Fysisk Institutt, Kjernefysikk</v>
          </cell>
          <cell r="X793" t="str">
            <v>15 Det Matematisk-Naturvitenskapelige Fak</v>
          </cell>
          <cell r="Y793" t="str">
            <v>1504 Fysisk institutt</v>
          </cell>
        </row>
        <row r="794">
          <cell r="V794">
            <v>150402</v>
          </cell>
          <cell r="W794" t="str">
            <v>150402 &lt;avsluttet 1999&gt;Fysisk Institutt, Administrasjonen</v>
          </cell>
          <cell r="X794" t="str">
            <v>15 Det Matematisk-Naturvitenskapelige Fak</v>
          </cell>
          <cell r="Y794" t="str">
            <v>1504 Fysisk institutt</v>
          </cell>
        </row>
        <row r="795">
          <cell r="V795">
            <v>150403</v>
          </cell>
          <cell r="W795" t="str">
            <v>150403 Elektronikklaboratoriet</v>
          </cell>
          <cell r="X795" t="str">
            <v>15 Det Matematisk-Naturvitenskapelige Fak</v>
          </cell>
          <cell r="Y795" t="str">
            <v>1504 Fysisk institutt</v>
          </cell>
        </row>
        <row r="796">
          <cell r="V796">
            <v>150404</v>
          </cell>
          <cell r="W796" t="str">
            <v>150404 &lt;avsluttet 1999&gt;Fysisk Institutt, Elektronikk</v>
          </cell>
          <cell r="X796" t="str">
            <v>15 Det Matematisk-Naturvitenskapelige Fak</v>
          </cell>
          <cell r="Y796" t="str">
            <v>1504 Fysisk institutt</v>
          </cell>
        </row>
        <row r="797">
          <cell r="V797">
            <v>150405</v>
          </cell>
          <cell r="W797" t="str">
            <v>150405 Undervisningslaboratorier</v>
          </cell>
          <cell r="X797" t="str">
            <v>15 Det Matematisk-Naturvitenskapelige Fak</v>
          </cell>
          <cell r="Y797" t="str">
            <v>1504 Fysisk institutt</v>
          </cell>
        </row>
        <row r="798">
          <cell r="V798">
            <v>150406</v>
          </cell>
          <cell r="W798" t="str">
            <v>150406 Verkstedene</v>
          </cell>
          <cell r="X798" t="str">
            <v>15 Det Matematisk-Naturvitenskapelige Fak</v>
          </cell>
          <cell r="Y798" t="str">
            <v>1504 Fysisk institutt</v>
          </cell>
        </row>
        <row r="799">
          <cell r="V799">
            <v>150407</v>
          </cell>
          <cell r="W799" t="str">
            <v>150407 &lt;avsluttet 1999&gt;Fysisk Institutt, Strukturfysikk</v>
          </cell>
          <cell r="X799" t="str">
            <v>15 Det Matematisk-Naturvitenskapelige Fak</v>
          </cell>
          <cell r="Y799" t="str">
            <v>1504 Fysisk institutt</v>
          </cell>
        </row>
        <row r="800">
          <cell r="V800">
            <v>150408</v>
          </cell>
          <cell r="W800" t="str">
            <v>150408 &lt;avsluttet 1999&gt;Fysisk Institutt, Biofysikk</v>
          </cell>
          <cell r="X800" t="str">
            <v>15 Det Matematisk-Naturvitenskapelige Fak</v>
          </cell>
          <cell r="Y800" t="str">
            <v>1504 Fysisk institutt</v>
          </cell>
        </row>
        <row r="801">
          <cell r="V801">
            <v>150409</v>
          </cell>
          <cell r="W801" t="str">
            <v>150409 &lt;avsluttet 1999&gt;Fysisk Inst, Elementærpartikkelfysikk</v>
          </cell>
          <cell r="X801" t="str">
            <v>15 Det Matematisk-Naturvitenskapelige Fak</v>
          </cell>
          <cell r="Y801" t="str">
            <v>1504 Fysisk institutt</v>
          </cell>
        </row>
        <row r="802">
          <cell r="V802">
            <v>150410</v>
          </cell>
          <cell r="W802" t="str">
            <v>150410 Avanserte materialer og komplekse systemer</v>
          </cell>
          <cell r="X802" t="str">
            <v>15 Det Matematisk-Naturvitenskapelige Fak</v>
          </cell>
          <cell r="Y802" t="str">
            <v>1504 Fysisk institutt</v>
          </cell>
        </row>
        <row r="803">
          <cell r="V803">
            <v>150411</v>
          </cell>
          <cell r="W803" t="str">
            <v>150411 &lt;avsluttet 1999&gt;Fysisk Inst, Plasma Og Romfysikk</v>
          </cell>
          <cell r="X803" t="str">
            <v>15 Det Matematisk-Naturvitenskapelige Fak</v>
          </cell>
          <cell r="Y803" t="str">
            <v>1504 Fysisk institutt</v>
          </cell>
        </row>
        <row r="804">
          <cell r="V804">
            <v>150412</v>
          </cell>
          <cell r="W804" t="str">
            <v>150412 &lt;avsluttet 1999&gt;Fysisk Institutt, Teoretisk Fysikk</v>
          </cell>
          <cell r="X804" t="str">
            <v>15 Det Matematisk-Naturvitenskapelige Fak</v>
          </cell>
          <cell r="Y804" t="str">
            <v>1504 Fysisk institutt</v>
          </cell>
        </row>
        <row r="805">
          <cell r="V805">
            <v>150420</v>
          </cell>
          <cell r="W805" t="str">
            <v>150420 Kjerne- og energifysikk</v>
          </cell>
          <cell r="X805" t="str">
            <v>15 Det Matematisk-Naturvitenskapelige Fak</v>
          </cell>
          <cell r="Y805" t="str">
            <v>1504 Fysisk institutt</v>
          </cell>
        </row>
        <row r="806">
          <cell r="V806">
            <v>150430</v>
          </cell>
          <cell r="W806" t="str">
            <v>150430 Elektronikk</v>
          </cell>
          <cell r="X806" t="str">
            <v>15 Det Matematisk-Naturvitenskapelige Fak</v>
          </cell>
          <cell r="Y806" t="str">
            <v>1504 Fysisk institutt</v>
          </cell>
        </row>
        <row r="807">
          <cell r="V807">
            <v>150440</v>
          </cell>
          <cell r="W807" t="str">
            <v>150440 Strukturfysikk</v>
          </cell>
          <cell r="X807" t="str">
            <v>15 Det Matematisk-Naturvitenskapelige Fak</v>
          </cell>
          <cell r="Y807" t="str">
            <v>1504 Fysisk institutt</v>
          </cell>
        </row>
        <row r="808">
          <cell r="V808">
            <v>150450</v>
          </cell>
          <cell r="W808" t="str">
            <v>150450 Biofysikk og medisinsk fysikk</v>
          </cell>
          <cell r="X808" t="str">
            <v>15 Det Matematisk-Naturvitenskapelige Fak</v>
          </cell>
          <cell r="Y808" t="str">
            <v>1504 Fysisk institutt</v>
          </cell>
        </row>
        <row r="809">
          <cell r="V809">
            <v>150460</v>
          </cell>
          <cell r="W809" t="str">
            <v>150460 Eksperimentell partikkelfysikk</v>
          </cell>
          <cell r="X809" t="str">
            <v>15 Det Matematisk-Naturvitenskapelige Fak</v>
          </cell>
          <cell r="Y809" t="str">
            <v>1504 Fysisk institutt</v>
          </cell>
        </row>
        <row r="810">
          <cell r="V810">
            <v>150470</v>
          </cell>
          <cell r="W810" t="str">
            <v>150470 Plasma- og romfysikk</v>
          </cell>
          <cell r="X810" t="str">
            <v>15 Det Matematisk-Naturvitenskapelige Fak</v>
          </cell>
          <cell r="Y810" t="str">
            <v>1504 Fysisk institutt</v>
          </cell>
        </row>
        <row r="811">
          <cell r="V811">
            <v>150480</v>
          </cell>
          <cell r="W811" t="str">
            <v>150480 Teoretisk fysikk</v>
          </cell>
          <cell r="X811" t="str">
            <v>15 Det Matematisk-Naturvitenskapelige Fak</v>
          </cell>
          <cell r="Y811" t="str">
            <v>1504 Fysisk institutt</v>
          </cell>
        </row>
        <row r="812">
          <cell r="V812">
            <v>150500</v>
          </cell>
          <cell r="W812" t="str">
            <v>150500 Institutt for informatikk</v>
          </cell>
          <cell r="X812" t="str">
            <v>15 Det Matematisk-Naturvitenskapelige Fak</v>
          </cell>
          <cell r="Y812" t="str">
            <v>1505 Institutt for informatikk</v>
          </cell>
        </row>
        <row r="813">
          <cell r="V813">
            <v>150510</v>
          </cell>
          <cell r="W813" t="str">
            <v>150510 &lt;avsluttet 1999&gt;Fellesadministrasjon</v>
          </cell>
          <cell r="X813" t="str">
            <v>15 Det Matematisk-Naturvitenskapelige Fak</v>
          </cell>
          <cell r="Y813" t="str">
            <v>1505 Institutt for informatikk</v>
          </cell>
        </row>
        <row r="814">
          <cell r="V814">
            <v>150520</v>
          </cell>
          <cell r="W814" t="str">
            <v>150520 Driftsavdelingen</v>
          </cell>
          <cell r="X814" t="str">
            <v>15 Det Matematisk-Naturvitenskapelige Fak</v>
          </cell>
          <cell r="Y814" t="str">
            <v>1505 Institutt for informatikk</v>
          </cell>
        </row>
        <row r="815">
          <cell r="V815">
            <v>150530</v>
          </cell>
          <cell r="W815" t="str">
            <v>150530 &lt;avsluttet 1999&gt;Seksjon for databehanding</v>
          </cell>
          <cell r="X815" t="str">
            <v>15 Det Matematisk-Naturvitenskapelige Fak</v>
          </cell>
          <cell r="Y815" t="str">
            <v>1505 Institutt for informatikk</v>
          </cell>
        </row>
        <row r="816">
          <cell r="V816">
            <v>150531</v>
          </cell>
          <cell r="W816" t="str">
            <v>150531 Objektorientering, modellering og språk</v>
          </cell>
          <cell r="X816" t="str">
            <v>15 Det Matematisk-Naturvitenskapelige Fak</v>
          </cell>
          <cell r="Y816" t="str">
            <v>1505 Institutt for informatikk</v>
          </cell>
        </row>
        <row r="817">
          <cell r="V817">
            <v>150532</v>
          </cell>
          <cell r="W817" t="str">
            <v>150532 Presis modellering og analyse</v>
          </cell>
          <cell r="X817" t="str">
            <v>15 Det Matematisk-Naturvitenskapelige Fak</v>
          </cell>
          <cell r="Y817" t="str">
            <v>1505 Institutt for informatikk</v>
          </cell>
        </row>
        <row r="818">
          <cell r="V818">
            <v>150533</v>
          </cell>
          <cell r="W818" t="str">
            <v>150533 Institutt for informatikk, Gruppe for infodesign</v>
          </cell>
          <cell r="X818" t="str">
            <v>15 Det Matematisk-Naturvitenskapelige Fak</v>
          </cell>
          <cell r="Y818" t="str">
            <v>1505 Institutt for informatikk</v>
          </cell>
        </row>
        <row r="819">
          <cell r="V819">
            <v>150534</v>
          </cell>
          <cell r="W819" t="str">
            <v>150534 Industriell systemutvikling</v>
          </cell>
          <cell r="X819" t="str">
            <v>15 Det Matematisk-Naturvitenskapelige Fak</v>
          </cell>
          <cell r="Y819" t="str">
            <v>1505 Institutt for informatikk</v>
          </cell>
        </row>
        <row r="820">
          <cell r="V820">
            <v>150535</v>
          </cell>
          <cell r="W820" t="str">
            <v>150535 Bioinformatikk</v>
          </cell>
          <cell r="X820" t="str">
            <v>15 Det Matematisk-Naturvitenskapelige Fak</v>
          </cell>
          <cell r="Y820" t="str">
            <v>1505 Institutt for informatikk</v>
          </cell>
        </row>
        <row r="821">
          <cell r="V821">
            <v>150536</v>
          </cell>
          <cell r="W821" t="str">
            <v>150536 Logikk og naturlige språk</v>
          </cell>
          <cell r="X821" t="str">
            <v>15 Det Matematisk-Naturvitenskapelige Fak</v>
          </cell>
          <cell r="Y821" t="str">
            <v>1505 Institutt for informatikk</v>
          </cell>
        </row>
        <row r="822">
          <cell r="V822">
            <v>150540</v>
          </cell>
          <cell r="W822" t="str">
            <v>150540 Nanoelektronikk</v>
          </cell>
          <cell r="X822" t="str">
            <v>15 Det Matematisk-Naturvitenskapelige Fak</v>
          </cell>
          <cell r="Y822" t="str">
            <v>1505 Institutt for informatikk</v>
          </cell>
        </row>
        <row r="823">
          <cell r="V823">
            <v>150541</v>
          </cell>
          <cell r="W823" t="str">
            <v>150541 Robotikk og intelligente systemer</v>
          </cell>
          <cell r="X823" t="str">
            <v>15 Det Matematisk-Naturvitenskapelige Fak</v>
          </cell>
          <cell r="Y823" t="str">
            <v>1505 Institutt for informatikk</v>
          </cell>
        </row>
        <row r="824">
          <cell r="V824">
            <v>150550</v>
          </cell>
          <cell r="W824" t="str">
            <v>150550 &lt;avsluttet 1999&gt;Seksjon for matematisk modellering</v>
          </cell>
          <cell r="X824" t="str">
            <v>15 Det Matematisk-Naturvitenskapelige Fak</v>
          </cell>
          <cell r="Y824" t="str">
            <v>1505 Institutt for informatikk</v>
          </cell>
        </row>
        <row r="825">
          <cell r="V825">
            <v>150551</v>
          </cell>
          <cell r="W825" t="str">
            <v>150551 Digital signalbehandling og bildeanalyse</v>
          </cell>
          <cell r="X825" t="str">
            <v>15 Det Matematisk-Naturvitenskapelige Fak</v>
          </cell>
          <cell r="Y825" t="str">
            <v>1505 Institutt for informatikk</v>
          </cell>
        </row>
        <row r="826">
          <cell r="V826">
            <v>150552</v>
          </cell>
          <cell r="W826" t="str">
            <v>150552 Beregningsorientert matematikk</v>
          </cell>
          <cell r="X826" t="str">
            <v>15 Det Matematisk-Naturvitenskapelige Fak</v>
          </cell>
          <cell r="Y826" t="str">
            <v>1505 Institutt for informatikk</v>
          </cell>
        </row>
        <row r="827">
          <cell r="V827">
            <v>150553</v>
          </cell>
          <cell r="W827" t="str">
            <v>150553 Simulering og visualisering</v>
          </cell>
          <cell r="X827" t="str">
            <v>15 Det Matematisk-Naturvitenskapelige Fak</v>
          </cell>
          <cell r="Y827" t="str">
            <v>1505 Institutt for informatikk</v>
          </cell>
        </row>
        <row r="828">
          <cell r="V828">
            <v>150560</v>
          </cell>
          <cell r="W828" t="str">
            <v>150560 Gruppe for Informasjonssystemer</v>
          </cell>
          <cell r="X828" t="str">
            <v>15 Det Matematisk-Naturvitenskapelige Fak</v>
          </cell>
          <cell r="Y828" t="str">
            <v>1505 Institutt for informatikk</v>
          </cell>
        </row>
        <row r="829">
          <cell r="V829">
            <v>150561</v>
          </cell>
          <cell r="W829" t="str">
            <v>150561 Globale infrastrukturer</v>
          </cell>
          <cell r="X829" t="str">
            <v>15 Det Matematisk-Naturvitenskapelige Fak</v>
          </cell>
          <cell r="Y829" t="str">
            <v>1505 Institutt for informatikk</v>
          </cell>
        </row>
        <row r="830">
          <cell r="V830">
            <v>150562</v>
          </cell>
          <cell r="W830" t="str">
            <v>150562 Design av informasjonssystemer</v>
          </cell>
          <cell r="X830" t="str">
            <v>15 Det Matematisk-Naturvitenskapelige Fak</v>
          </cell>
          <cell r="Y830" t="str">
            <v>1505 Institutt for informatikk</v>
          </cell>
        </row>
        <row r="831">
          <cell r="V831">
            <v>150570</v>
          </cell>
          <cell r="W831" t="str">
            <v>150570 Distribuerte multimedia systemer</v>
          </cell>
          <cell r="X831" t="str">
            <v>15 Det Matematisk-Naturvitenskapelige Fak</v>
          </cell>
          <cell r="Y831" t="str">
            <v>1505 Institutt for informatikk</v>
          </cell>
        </row>
        <row r="832">
          <cell r="V832">
            <v>150571</v>
          </cell>
          <cell r="W832" t="str">
            <v>150571 Nettverk og distribuerte systemer</v>
          </cell>
          <cell r="X832" t="str">
            <v>15 Det Matematisk-Naturvitenskapelige Fak</v>
          </cell>
          <cell r="Y832" t="str">
            <v>1505 Institutt for informatikk</v>
          </cell>
        </row>
        <row r="833">
          <cell r="V833">
            <v>150600</v>
          </cell>
          <cell r="W833" t="str">
            <v>150600 Institutt for geofysikk</v>
          </cell>
          <cell r="X833" t="str">
            <v>15 Det Matematisk-Naturvitenskapelige Fak</v>
          </cell>
          <cell r="Y833" t="str">
            <v>1506 Institutt for geofysikk</v>
          </cell>
        </row>
        <row r="834">
          <cell r="V834">
            <v>150601</v>
          </cell>
          <cell r="W834" t="str">
            <v>150601 &lt;avsluttet 1999&gt;Administrasjonen</v>
          </cell>
          <cell r="X834" t="str">
            <v>15 Det Matematisk-Naturvitenskapelige Fak</v>
          </cell>
          <cell r="Y834" t="str">
            <v>1506 Institutt for geofysikk</v>
          </cell>
        </row>
        <row r="835">
          <cell r="V835">
            <v>150602</v>
          </cell>
          <cell r="W835" t="str">
            <v>150602 &lt;avsluttet 1999&gt;Hydrologi</v>
          </cell>
          <cell r="X835" t="str">
            <v>15 Det Matematisk-Naturvitenskapelige Fak</v>
          </cell>
          <cell r="Y835" t="str">
            <v>1506 Institutt for geofysikk</v>
          </cell>
        </row>
        <row r="836">
          <cell r="V836">
            <v>150603</v>
          </cell>
          <cell r="W836" t="str">
            <v>150603 &lt;avsluttet 1999&gt;Fysisk Oseanografi</v>
          </cell>
          <cell r="X836" t="str">
            <v>15 Det Matematisk-Naturvitenskapelige Fak</v>
          </cell>
          <cell r="Y836" t="str">
            <v>1506 Institutt for geofysikk</v>
          </cell>
        </row>
        <row r="837">
          <cell r="V837">
            <v>150604</v>
          </cell>
          <cell r="W837" t="str">
            <v>150604 &lt;avsluttet 1999&gt;Meteorologi</v>
          </cell>
          <cell r="X837" t="str">
            <v>15 Det Matematisk-Naturvitenskapelige Fak</v>
          </cell>
          <cell r="Y837" t="str">
            <v>1506 Institutt for geofysikk</v>
          </cell>
        </row>
        <row r="838">
          <cell r="V838">
            <v>150605</v>
          </cell>
          <cell r="W838" t="str">
            <v>150605 &lt;avsluttet 1999&gt;Den Faste Jords Fysikk</v>
          </cell>
          <cell r="X838" t="str">
            <v>15 Det Matematisk-Naturvitenskapelige Fak</v>
          </cell>
          <cell r="Y838" t="str">
            <v>1506 Institutt for geofysikk</v>
          </cell>
        </row>
        <row r="839">
          <cell r="V839">
            <v>150606</v>
          </cell>
          <cell r="W839" t="str">
            <v>150606 &lt;avsluttet 1999&gt;Geofysikk, Gruppe For Luftkjemi</v>
          </cell>
          <cell r="X839" t="str">
            <v>15 Det Matematisk-Naturvitenskapelige Fak</v>
          </cell>
          <cell r="Y839" t="str">
            <v>1506 Institutt for geofysikk</v>
          </cell>
        </row>
        <row r="840">
          <cell r="V840">
            <v>150610</v>
          </cell>
          <cell r="W840" t="str">
            <v>150610 Seksjon for hydrologi</v>
          </cell>
          <cell r="X840" t="str">
            <v>15 Det Matematisk-Naturvitenskapelige Fak</v>
          </cell>
          <cell r="Y840" t="str">
            <v>1506 Institutt for geofysikk</v>
          </cell>
        </row>
        <row r="841">
          <cell r="V841">
            <v>150620</v>
          </cell>
          <cell r="W841" t="str">
            <v>150620 Seksjon for fysisk oseanografi</v>
          </cell>
          <cell r="X841" t="str">
            <v>15 Det Matematisk-Naturvitenskapelige Fak</v>
          </cell>
          <cell r="Y841" t="str">
            <v>1506 Institutt for geofysikk</v>
          </cell>
        </row>
        <row r="842">
          <cell r="V842">
            <v>150630</v>
          </cell>
          <cell r="W842" t="str">
            <v>150630 Seksjon for meteorologi</v>
          </cell>
          <cell r="X842" t="str">
            <v>15 Det Matematisk-Naturvitenskapelige Fak</v>
          </cell>
          <cell r="Y842" t="str">
            <v>1506 Institutt for geofysikk</v>
          </cell>
        </row>
        <row r="843">
          <cell r="V843">
            <v>150640</v>
          </cell>
          <cell r="W843" t="str">
            <v>150640 Seksjon for den faste jords fysikk</v>
          </cell>
          <cell r="X843" t="str">
            <v>15 Det Matematisk-Naturvitenskapelige Fak</v>
          </cell>
          <cell r="Y843" t="str">
            <v>1506 Institutt for geofysikk</v>
          </cell>
        </row>
        <row r="844">
          <cell r="V844">
            <v>150650</v>
          </cell>
          <cell r="W844" t="str">
            <v>150650 Seksjon for luftkjemi</v>
          </cell>
          <cell r="X844" t="str">
            <v>15 Det Matematisk-Naturvitenskapelige Fak</v>
          </cell>
          <cell r="Y844" t="str">
            <v>1506 Institutt for geofysikk</v>
          </cell>
        </row>
        <row r="845">
          <cell r="V845">
            <v>150700</v>
          </cell>
          <cell r="W845" t="str">
            <v>150700 Geografisk institutt, MN-seksjonen</v>
          </cell>
          <cell r="X845" t="str">
            <v>15 Det Matematisk-Naturvitenskapelige Fak</v>
          </cell>
          <cell r="Y845" t="str">
            <v>1507 Geografisk institutt, MN-seksjonen</v>
          </cell>
        </row>
        <row r="846">
          <cell r="V846">
            <v>150701</v>
          </cell>
          <cell r="W846" t="str">
            <v>150701 &lt;avsluttet 1999&gt;Geomorfologi</v>
          </cell>
          <cell r="X846" t="str">
            <v>15 Det Matematisk-Naturvitenskapelige Fak</v>
          </cell>
          <cell r="Y846" t="str">
            <v>1507 Geografisk institutt, MN-seksjonen</v>
          </cell>
        </row>
        <row r="847">
          <cell r="V847">
            <v>150702</v>
          </cell>
          <cell r="W847" t="str">
            <v>150702 &lt;avsluttet 1999&gt;Hydrologigruppa</v>
          </cell>
          <cell r="X847" t="str">
            <v>15 Det Matematisk-Naturvitenskapelige Fak</v>
          </cell>
          <cell r="Y847" t="str">
            <v>1507 Geografisk institutt, MN-seksjonen</v>
          </cell>
        </row>
        <row r="848">
          <cell r="V848">
            <v>150703</v>
          </cell>
          <cell r="W848" t="str">
            <v>150703 &lt;avsluttet 1999&gt;Ressursgruppa</v>
          </cell>
          <cell r="X848" t="str">
            <v>15 Det Matematisk-Naturvitenskapelige Fak</v>
          </cell>
          <cell r="Y848" t="str">
            <v>1507 Geografisk institutt, MN-seksjonen</v>
          </cell>
        </row>
        <row r="849">
          <cell r="V849">
            <v>150710</v>
          </cell>
          <cell r="W849">
            <v>150710</v>
          </cell>
          <cell r="X849" t="str">
            <v>15 Det Matematisk-Naturvitenskapelige Fak</v>
          </cell>
          <cell r="Y849" t="str">
            <v>1507 Geografisk institutt, MN-seksjonen</v>
          </cell>
        </row>
        <row r="850">
          <cell r="V850">
            <v>150720</v>
          </cell>
          <cell r="W850">
            <v>150720</v>
          </cell>
          <cell r="X850" t="str">
            <v>15 Det Matematisk-Naturvitenskapelige Fak</v>
          </cell>
          <cell r="Y850" t="str">
            <v>1507 Geografisk institutt, MN-seksjonen</v>
          </cell>
        </row>
        <row r="851">
          <cell r="V851">
            <v>150730</v>
          </cell>
          <cell r="W851">
            <v>150730</v>
          </cell>
          <cell r="X851" t="str">
            <v>15 Det Matematisk-Naturvitenskapelige Fak</v>
          </cell>
          <cell r="Y851" t="str">
            <v>1507 Geografisk institutt, MN-seksjonen</v>
          </cell>
        </row>
        <row r="852">
          <cell r="V852">
            <v>150800</v>
          </cell>
          <cell r="W852" t="str">
            <v>150800 &lt;avsluttet 2003&gt; Institutt for geologi</v>
          </cell>
          <cell r="X852" t="str">
            <v>15 Det Matematisk-Naturvitenskapelige Fak</v>
          </cell>
          <cell r="Y852" t="str">
            <v>1508 Institutt for geologi</v>
          </cell>
        </row>
        <row r="853">
          <cell r="V853">
            <v>150801</v>
          </cell>
          <cell r="W853" t="str">
            <v>150801 Administrasjonen</v>
          </cell>
          <cell r="X853" t="str">
            <v>15 Det Matematisk-Naturvitenskapelige Fak</v>
          </cell>
          <cell r="Y853" t="str">
            <v>1508 Institutt for geologi</v>
          </cell>
        </row>
        <row r="854">
          <cell r="V854">
            <v>150802</v>
          </cell>
          <cell r="W854" t="str">
            <v>150802 &lt;avsluttet 2003&gt; Laboratorier, Inst For Geologi</v>
          </cell>
          <cell r="X854" t="str">
            <v>15 Det Matematisk-Naturvitenskapelige Fak</v>
          </cell>
          <cell r="Y854" t="str">
            <v>1508 Institutt for geologi</v>
          </cell>
        </row>
        <row r="855">
          <cell r="V855">
            <v>150803</v>
          </cell>
          <cell r="W855" t="str">
            <v>150803 Avd. For Berggrunn</v>
          </cell>
          <cell r="X855" t="str">
            <v>15 Det Matematisk-Naturvitenskapelige Fak</v>
          </cell>
          <cell r="Y855" t="str">
            <v>1508 Institutt for geologi</v>
          </cell>
        </row>
        <row r="856">
          <cell r="V856">
            <v>150804</v>
          </cell>
          <cell r="W856" t="str">
            <v>150804 Avd For Stratigrafi/Paleontologi</v>
          </cell>
          <cell r="X856" t="str">
            <v>15 Det Matematisk-Naturvitenskapelige Fak</v>
          </cell>
          <cell r="Y856" t="str">
            <v>1508 Institutt for geologi</v>
          </cell>
        </row>
        <row r="857">
          <cell r="V857">
            <v>150805</v>
          </cell>
          <cell r="W857" t="str">
            <v>150805 Avd For Sedimentologi</v>
          </cell>
          <cell r="X857" t="str">
            <v>15 Det Matematisk-Naturvitenskapelige Fak</v>
          </cell>
          <cell r="Y857" t="str">
            <v>1508 Institutt for geologi</v>
          </cell>
        </row>
        <row r="858">
          <cell r="V858">
            <v>150806</v>
          </cell>
          <cell r="W858" t="str">
            <v>150806 Avd For Geofysikk</v>
          </cell>
          <cell r="X858" t="str">
            <v>15 Det Matematisk-Naturvitenskapelige Fak</v>
          </cell>
          <cell r="Y858" t="str">
            <v>1508 Institutt for geologi</v>
          </cell>
        </row>
        <row r="859">
          <cell r="V859">
            <v>150807</v>
          </cell>
          <cell r="W859" t="str">
            <v>150807 &lt;avsluttet 2003&gt; Bibliotek</v>
          </cell>
          <cell r="X859" t="str">
            <v>15 Det Matematisk-Naturvitenskapelige Fak</v>
          </cell>
          <cell r="Y859" t="str">
            <v>1508 Institutt for geologi</v>
          </cell>
        </row>
        <row r="860">
          <cell r="V860">
            <v>150810</v>
          </cell>
          <cell r="W860" t="str">
            <v>150810 &lt;avsluttet 1999&gt;Administrasjonen</v>
          </cell>
          <cell r="X860" t="str">
            <v>15 Det Matematisk-Naturvitenskapelige Fak</v>
          </cell>
          <cell r="Y860" t="str">
            <v>1508 Institutt for geologi</v>
          </cell>
        </row>
        <row r="861">
          <cell r="V861">
            <v>150820</v>
          </cell>
          <cell r="W861" t="str">
            <v>150820 &lt;avsluttet 1999&gt;Laboratorier, Inst For Geologi</v>
          </cell>
          <cell r="X861" t="str">
            <v>15 Det Matematisk-Naturvitenskapelige Fak</v>
          </cell>
          <cell r="Y861" t="str">
            <v>1508 Institutt for geologi</v>
          </cell>
        </row>
        <row r="862">
          <cell r="V862">
            <v>150830</v>
          </cell>
          <cell r="W862" t="str">
            <v>150830 &lt;avsluttet 1999&gt;Laboratoriene Min-geol. museum</v>
          </cell>
          <cell r="X862" t="str">
            <v>15 Det Matematisk-Naturvitenskapelige Fak</v>
          </cell>
          <cell r="Y862" t="str">
            <v>1508 Institutt for geologi</v>
          </cell>
        </row>
        <row r="863">
          <cell r="V863">
            <v>150840</v>
          </cell>
          <cell r="W863" t="str">
            <v>150840 &lt;avsluttet 2003&gt; Seksjon for geofysikk</v>
          </cell>
          <cell r="X863" t="str">
            <v>15 Det Matematisk-Naturvitenskapelige Fak</v>
          </cell>
          <cell r="Y863" t="str">
            <v>1508 Institutt for geologi</v>
          </cell>
        </row>
        <row r="864">
          <cell r="V864">
            <v>150850</v>
          </cell>
          <cell r="W864" t="str">
            <v>150850 &lt;avsluttet 2003&gt; Seksjon for berggrunn</v>
          </cell>
          <cell r="X864" t="str">
            <v>15 Det Matematisk-Naturvitenskapelige Fak</v>
          </cell>
          <cell r="Y864" t="str">
            <v>1508 Institutt for geologi</v>
          </cell>
        </row>
        <row r="865">
          <cell r="V865">
            <v>150860</v>
          </cell>
          <cell r="W865" t="str">
            <v>150860 &lt;avsluttet 2003&gt; Seksjon for stratigrafi/paleontologi</v>
          </cell>
          <cell r="X865" t="str">
            <v>15 Det Matematisk-Naturvitenskapelige Fak</v>
          </cell>
          <cell r="Y865" t="str">
            <v>1508 Institutt for geologi</v>
          </cell>
        </row>
        <row r="866">
          <cell r="V866">
            <v>150870</v>
          </cell>
          <cell r="W866" t="str">
            <v>150870 &lt;avsluttet 2003&gt; Seksjon for sedimentologi</v>
          </cell>
          <cell r="X866" t="str">
            <v>15 Det Matematisk-Naturvitenskapelige Fak</v>
          </cell>
          <cell r="Y866" t="str">
            <v>1508 Institutt for geologi</v>
          </cell>
        </row>
        <row r="867">
          <cell r="V867">
            <v>150880</v>
          </cell>
          <cell r="W867" t="str">
            <v>150880 &lt;avsluttet 2003&gt; Seksjon for geofysikk</v>
          </cell>
          <cell r="X867" t="str">
            <v>15 Det Matematisk-Naturvitenskapelige Fak</v>
          </cell>
          <cell r="Y867" t="str">
            <v>1508 Institutt for geologi</v>
          </cell>
        </row>
        <row r="868">
          <cell r="V868">
            <v>150890</v>
          </cell>
          <cell r="W868" t="str">
            <v>150890 &lt;avsluttet 1999&gt;Bibliotek</v>
          </cell>
          <cell r="X868" t="str">
            <v>15 Det Matematisk-Naturvitenskapelige Fak</v>
          </cell>
          <cell r="Y868" t="str">
            <v>1508 Institutt for geologi</v>
          </cell>
        </row>
        <row r="869">
          <cell r="V869">
            <v>150900</v>
          </cell>
          <cell r="W869" t="str">
            <v>150900 &lt;avsluttet 1999&gt;Mineralogisk-Geologisk Museum</v>
          </cell>
          <cell r="X869" t="str">
            <v>15 Det Matematisk-Naturvitenskapelige Fak</v>
          </cell>
          <cell r="Y869" t="str">
            <v>1509 Mineralogisk-Geologisk Museum</v>
          </cell>
        </row>
        <row r="870">
          <cell r="V870">
            <v>150901</v>
          </cell>
          <cell r="W870" t="str">
            <v>150901 &lt;avsluttet 1999&gt;Laboratoriene, Min.-Geol. Museum</v>
          </cell>
          <cell r="X870" t="str">
            <v>15 Det Matematisk-Naturvitenskapelige Fak</v>
          </cell>
          <cell r="Y870" t="str">
            <v>1509 Mineralogisk-Geologisk Museum</v>
          </cell>
        </row>
        <row r="871">
          <cell r="V871">
            <v>150902</v>
          </cell>
          <cell r="W871" t="str">
            <v>150902 &lt;avsluttet 1999&gt;Min-Geol Museum Samlinger</v>
          </cell>
          <cell r="X871" t="str">
            <v>15 Det Matematisk-Naturvitenskapelige Fak</v>
          </cell>
          <cell r="Y871" t="str">
            <v>1509 Mineralogisk-Geologisk Museum</v>
          </cell>
        </row>
        <row r="872">
          <cell r="V872">
            <v>150903</v>
          </cell>
          <cell r="W872" t="str">
            <v>150903 &lt;avsluttet 1999&gt;Undervisning/Forskning</v>
          </cell>
          <cell r="X872" t="str">
            <v>15 Det Matematisk-Naturvitenskapelige Fak</v>
          </cell>
          <cell r="Y872" t="str">
            <v>1509 Mineralogisk-Geologisk Museum</v>
          </cell>
        </row>
        <row r="873">
          <cell r="V873">
            <v>150904</v>
          </cell>
          <cell r="W873" t="str">
            <v>150904 &lt;avsluttet 1999&gt;Bibliotek</v>
          </cell>
          <cell r="X873" t="str">
            <v>15 Det Matematisk-Naturvitenskapelige Fak</v>
          </cell>
          <cell r="Y873" t="str">
            <v>1509 Mineralogisk-Geologisk Museum</v>
          </cell>
        </row>
        <row r="874">
          <cell r="V874">
            <v>150905</v>
          </cell>
          <cell r="W874" t="str">
            <v>150905 &lt;avsluttet 1999&gt;Mineralogi-Geologi Generell Drift</v>
          </cell>
          <cell r="X874" t="str">
            <v>15 Det Matematisk-Naturvitenskapelige Fak</v>
          </cell>
          <cell r="Y874" t="str">
            <v>1509 Mineralogisk-Geologisk Museum</v>
          </cell>
        </row>
        <row r="875">
          <cell r="V875">
            <v>151000</v>
          </cell>
          <cell r="W875" t="str">
            <v>151000 &lt;avsluttet 1999&gt;Paleontologisk Museum</v>
          </cell>
          <cell r="X875" t="str">
            <v>15 Det Matematisk-Naturvitenskapelige Fak</v>
          </cell>
          <cell r="Y875" t="str">
            <v>1510 Paleontologisk museum</v>
          </cell>
        </row>
        <row r="876">
          <cell r="V876">
            <v>151001</v>
          </cell>
          <cell r="W876" t="str">
            <v>151001 &lt;avsluttet 1999&gt;Administrasjonen</v>
          </cell>
          <cell r="X876" t="str">
            <v>15 Det Matematisk-Naturvitenskapelige Fak</v>
          </cell>
          <cell r="Y876" t="str">
            <v>1510 Paleontologisk museum</v>
          </cell>
        </row>
        <row r="877">
          <cell r="V877">
            <v>151002</v>
          </cell>
          <cell r="W877" t="str">
            <v>151002 &lt;avsluttet 1999&gt;Samlinger</v>
          </cell>
          <cell r="X877" t="str">
            <v>15 Det Matematisk-Naturvitenskapelige Fak</v>
          </cell>
          <cell r="Y877" t="str">
            <v>1510 Paleontologisk museum</v>
          </cell>
        </row>
        <row r="878">
          <cell r="V878">
            <v>151003</v>
          </cell>
          <cell r="W878" t="str">
            <v>151003 &lt;avsluttet 1999&gt;Utstillinger</v>
          </cell>
          <cell r="X878" t="str">
            <v>15 Det Matematisk-Naturvitenskapelige Fak</v>
          </cell>
          <cell r="Y878" t="str">
            <v>1510 Paleontologisk museum</v>
          </cell>
        </row>
        <row r="879">
          <cell r="V879">
            <v>151004</v>
          </cell>
          <cell r="W879" t="str">
            <v>151004 &lt;avsluttet 1999&gt;Laboratorier</v>
          </cell>
          <cell r="X879" t="str">
            <v>15 Det Matematisk-Naturvitenskapelige Fak</v>
          </cell>
          <cell r="Y879" t="str">
            <v>1510 Paleontologisk museum</v>
          </cell>
        </row>
        <row r="880">
          <cell r="V880">
            <v>151005</v>
          </cell>
          <cell r="W880" t="str">
            <v>151005 &lt;avsluttet 1999&gt;Bibliotek</v>
          </cell>
          <cell r="X880" t="str">
            <v>15 Det Matematisk-Naturvitenskapelige Fak</v>
          </cell>
          <cell r="Y880" t="str">
            <v>1510 Paleontologisk museum</v>
          </cell>
        </row>
        <row r="881">
          <cell r="V881">
            <v>151100</v>
          </cell>
          <cell r="W881" t="str">
            <v>151100 Biokjemisk institutt</v>
          </cell>
          <cell r="X881" t="str">
            <v>15 Det Matematisk-Naturvitenskapelige Fak</v>
          </cell>
          <cell r="Y881" t="str">
            <v>1511 Biokjemisk institutt</v>
          </cell>
        </row>
        <row r="882">
          <cell r="V882">
            <v>151101</v>
          </cell>
          <cell r="W882" t="str">
            <v>151101 Administrasjonen</v>
          </cell>
          <cell r="X882" t="str">
            <v>15 Det Matematisk-Naturvitenskapelige Fak</v>
          </cell>
          <cell r="Y882" t="str">
            <v>1511 Biokjemisk institutt</v>
          </cell>
        </row>
        <row r="883">
          <cell r="V883">
            <v>151102</v>
          </cell>
          <cell r="W883" t="str">
            <v>151102 Bibliotek</v>
          </cell>
          <cell r="X883" t="str">
            <v>15 Det Matematisk-Naturvitenskapelige Fak</v>
          </cell>
          <cell r="Y883" t="str">
            <v>1511 Biokjemisk institutt</v>
          </cell>
        </row>
        <row r="884">
          <cell r="V884">
            <v>151103</v>
          </cell>
          <cell r="W884" t="str">
            <v>151103 Metalloproteingruppen</v>
          </cell>
          <cell r="X884" t="str">
            <v>15 Det Matematisk-Naturvitenskapelige Fak</v>
          </cell>
          <cell r="Y884" t="str">
            <v>1511 Biokjemisk institutt</v>
          </cell>
        </row>
        <row r="885">
          <cell r="V885">
            <v>151104</v>
          </cell>
          <cell r="W885" t="str">
            <v>151104 Vitamin A-Gruppen</v>
          </cell>
          <cell r="X885" t="str">
            <v>15 Det Matematisk-Naturvitenskapelige Fak</v>
          </cell>
          <cell r="Y885" t="str">
            <v>1511 Biokjemisk institutt</v>
          </cell>
        </row>
        <row r="886">
          <cell r="V886">
            <v>151105</v>
          </cell>
          <cell r="W886" t="str">
            <v>151105 Myb-Gruppen</v>
          </cell>
          <cell r="X886" t="str">
            <v>15 Det Matematisk-Naturvitenskapelige Fak</v>
          </cell>
          <cell r="Y886" t="str">
            <v>1511 Biokjemisk institutt</v>
          </cell>
        </row>
        <row r="887">
          <cell r="V887">
            <v>151106</v>
          </cell>
          <cell r="W887" t="str">
            <v>151106 Proteinsyntesegruppen</v>
          </cell>
          <cell r="X887" t="str">
            <v>15 Det Matematisk-Naturvitenskapelige Fak</v>
          </cell>
          <cell r="Y887" t="str">
            <v>1511 Biokjemisk institutt</v>
          </cell>
        </row>
        <row r="888">
          <cell r="V888">
            <v>151107</v>
          </cell>
          <cell r="W888" t="str">
            <v>151107 Polymerasegruppen</v>
          </cell>
          <cell r="X888" t="str">
            <v>15 Det Matematisk-Naturvitenskapelige Fak</v>
          </cell>
          <cell r="Y888" t="str">
            <v>1511 Biokjemisk institutt</v>
          </cell>
        </row>
        <row r="889">
          <cell r="V889">
            <v>151108</v>
          </cell>
          <cell r="W889" t="str">
            <v>151108 Immunologigruppen</v>
          </cell>
          <cell r="X889" t="str">
            <v>15 Det Matematisk-Naturvitenskapelige Fak</v>
          </cell>
          <cell r="Y889" t="str">
            <v>1511 Biokjemisk institutt</v>
          </cell>
        </row>
        <row r="890">
          <cell r="V890">
            <v>151109</v>
          </cell>
          <cell r="W890" t="str">
            <v>151109 Peptidgruppen</v>
          </cell>
          <cell r="X890" t="str">
            <v>15 Det Matematisk-Naturvitenskapelige Fak</v>
          </cell>
          <cell r="Y890" t="str">
            <v>1511 Biokjemisk institutt</v>
          </cell>
        </row>
        <row r="891">
          <cell r="V891">
            <v>151110</v>
          </cell>
          <cell r="W891" t="str">
            <v>151110 Proteoglykangruppen</v>
          </cell>
          <cell r="X891" t="str">
            <v>15 Det Matematisk-Naturvitenskapelige Fak</v>
          </cell>
          <cell r="Y891" t="str">
            <v>1511 Biokjemisk institutt</v>
          </cell>
        </row>
        <row r="892">
          <cell r="V892">
            <v>151111</v>
          </cell>
          <cell r="W892" t="str">
            <v>151111 Amyloidosegruppen</v>
          </cell>
          <cell r="X892" t="str">
            <v>15 Det Matematisk-Naturvitenskapelige Fak</v>
          </cell>
          <cell r="Y892" t="str">
            <v>1511 Biokjemisk institutt</v>
          </cell>
        </row>
        <row r="893">
          <cell r="V893">
            <v>151112</v>
          </cell>
          <cell r="W893" t="str">
            <v>151112 Gjærgruppen</v>
          </cell>
          <cell r="X893" t="str">
            <v>15 Det Matematisk-Naturvitenskapelige Fak</v>
          </cell>
          <cell r="Y893" t="str">
            <v>1511 Biokjemisk institutt</v>
          </cell>
        </row>
        <row r="894">
          <cell r="V894">
            <v>151113</v>
          </cell>
          <cell r="W894">
            <v>151113</v>
          </cell>
          <cell r="X894" t="str">
            <v>15 Det Matematisk-Naturvitenskapelige Fak</v>
          </cell>
          <cell r="Y894" t="str">
            <v>1511 Biokjemisk institutt</v>
          </cell>
        </row>
        <row r="895">
          <cell r="V895">
            <v>151114</v>
          </cell>
          <cell r="W895">
            <v>151114</v>
          </cell>
          <cell r="X895" t="str">
            <v>15 Det Matematisk-Naturvitenskapelige Fak</v>
          </cell>
          <cell r="Y895" t="str">
            <v>1511 Biokjemisk institutt</v>
          </cell>
        </row>
        <row r="896">
          <cell r="V896">
            <v>151115</v>
          </cell>
          <cell r="W896">
            <v>151115</v>
          </cell>
          <cell r="X896" t="str">
            <v>15 Det Matematisk-Naturvitenskapelige Fak</v>
          </cell>
          <cell r="Y896" t="str">
            <v>1511 Biokjemisk institutt</v>
          </cell>
        </row>
        <row r="897">
          <cell r="V897">
            <v>151116</v>
          </cell>
          <cell r="W897">
            <v>151116</v>
          </cell>
          <cell r="X897" t="str">
            <v>15 Det Matematisk-Naturvitenskapelige Fak</v>
          </cell>
          <cell r="Y897" t="str">
            <v>1511 Biokjemisk institutt</v>
          </cell>
        </row>
        <row r="898">
          <cell r="V898">
            <v>151117</v>
          </cell>
          <cell r="W898">
            <v>151117</v>
          </cell>
          <cell r="X898" t="str">
            <v>15 Det Matematisk-Naturvitenskapelige Fak</v>
          </cell>
          <cell r="Y898" t="str">
            <v>1511 Biokjemisk institutt</v>
          </cell>
        </row>
        <row r="899">
          <cell r="V899">
            <v>151118</v>
          </cell>
          <cell r="W899">
            <v>151118</v>
          </cell>
          <cell r="X899" t="str">
            <v>15 Det Matematisk-Naturvitenskapelige Fak</v>
          </cell>
          <cell r="Y899" t="str">
            <v>1511 Biokjemisk institutt</v>
          </cell>
        </row>
        <row r="900">
          <cell r="V900">
            <v>151119</v>
          </cell>
          <cell r="W900">
            <v>151119</v>
          </cell>
          <cell r="X900" t="str">
            <v>15 Det Matematisk-Naturvitenskapelige Fak</v>
          </cell>
          <cell r="Y900" t="str">
            <v>1511 Biokjemisk institutt</v>
          </cell>
        </row>
        <row r="901">
          <cell r="V901">
            <v>151120</v>
          </cell>
          <cell r="W901">
            <v>151120</v>
          </cell>
          <cell r="X901" t="str">
            <v>15 Det Matematisk-Naturvitenskapelige Fak</v>
          </cell>
          <cell r="Y901" t="str">
            <v>1511 Biokjemisk institutt</v>
          </cell>
        </row>
        <row r="902">
          <cell r="V902">
            <v>151121</v>
          </cell>
          <cell r="W902">
            <v>151121</v>
          </cell>
          <cell r="X902" t="str">
            <v>15 Det Matematisk-Naturvitenskapelige Fak</v>
          </cell>
          <cell r="Y902" t="str">
            <v>1511 Biokjemisk institutt</v>
          </cell>
        </row>
        <row r="903">
          <cell r="V903">
            <v>151122</v>
          </cell>
          <cell r="W903">
            <v>151122</v>
          </cell>
          <cell r="X903" t="str">
            <v>15 Det Matematisk-Naturvitenskapelige Fak</v>
          </cell>
          <cell r="Y903" t="str">
            <v>1511 Biokjemisk institutt</v>
          </cell>
        </row>
        <row r="904">
          <cell r="V904">
            <v>151200</v>
          </cell>
          <cell r="W904" t="str">
            <v>151200 Kjemisk institutt</v>
          </cell>
          <cell r="X904" t="str">
            <v>15 Det Matematisk-Naturvitenskapelige Fak</v>
          </cell>
          <cell r="Y904" t="str">
            <v>1512 Kjemisk institutt</v>
          </cell>
        </row>
        <row r="905">
          <cell r="V905">
            <v>151220</v>
          </cell>
          <cell r="W905" t="str">
            <v>151220 Innovative Natural Gas Processes and Products</v>
          </cell>
          <cell r="X905" t="str">
            <v>15 Det Matematisk-Naturvitenskapelige Fak</v>
          </cell>
          <cell r="Y905" t="str">
            <v>1512 Kjemisk institutt</v>
          </cell>
        </row>
        <row r="906">
          <cell r="V906">
            <v>151230</v>
          </cell>
          <cell r="W906" t="str">
            <v>151230 Functional Energy Relatet Materials</v>
          </cell>
          <cell r="X906" t="str">
            <v>15 Det Matematisk-Naturvitenskapelige Fak</v>
          </cell>
          <cell r="Y906" t="str">
            <v>1512 Kjemisk institutt</v>
          </cell>
        </row>
        <row r="907">
          <cell r="V907">
            <v>151240</v>
          </cell>
          <cell r="W907" t="str">
            <v>151240 Senter for teoretisk og beregningsbasert kjemi</v>
          </cell>
          <cell r="X907" t="str">
            <v>15 Det Matematisk-Naturvitenskapelige Fak</v>
          </cell>
          <cell r="Y907" t="str">
            <v>1512 Kjemisk institutt</v>
          </cell>
        </row>
        <row r="908">
          <cell r="V908">
            <v>151300</v>
          </cell>
          <cell r="W908" t="str">
            <v>151300 Matematisk institutt</v>
          </cell>
          <cell r="X908" t="str">
            <v>15 Det Matematisk-Naturvitenskapelige Fak</v>
          </cell>
          <cell r="Y908" t="str">
            <v>1513 Matematisk institutt</v>
          </cell>
        </row>
        <row r="909">
          <cell r="V909">
            <v>151301</v>
          </cell>
          <cell r="W909" t="str">
            <v>151301 &lt;avsluttet 1999&gt;Hydrodynamisk Laboratorium</v>
          </cell>
          <cell r="X909" t="str">
            <v>15 Det Matematisk-Naturvitenskapelige Fak</v>
          </cell>
          <cell r="Y909" t="str">
            <v>1513 Matematisk institutt</v>
          </cell>
        </row>
        <row r="910">
          <cell r="V910">
            <v>151302</v>
          </cell>
          <cell r="W910" t="str">
            <v>151302 &lt;avsluttet 1999&gt;Avdeling Matematikk</v>
          </cell>
          <cell r="X910" t="str">
            <v>15 Det Matematisk-Naturvitenskapelige Fak</v>
          </cell>
          <cell r="Y910" t="str">
            <v>1513 Matematisk institutt</v>
          </cell>
        </row>
        <row r="911">
          <cell r="V911">
            <v>151303</v>
          </cell>
          <cell r="W911" t="str">
            <v>151303 &lt;avsluttet 1999&gt;Avdeling Mekanikk</v>
          </cell>
          <cell r="X911" t="str">
            <v>15 Det Matematisk-Naturvitenskapelige Fak</v>
          </cell>
          <cell r="Y911" t="str">
            <v>1513 Matematisk institutt</v>
          </cell>
        </row>
        <row r="912">
          <cell r="V912">
            <v>151304</v>
          </cell>
          <cell r="W912" t="str">
            <v>151304 &lt;avsluttet 1999&gt;Avdeling Statestikk Og Forskningsmatem.</v>
          </cell>
          <cell r="X912" t="str">
            <v>15 Det Matematisk-Naturvitenskapelige Fak</v>
          </cell>
          <cell r="Y912" t="str">
            <v>1513 Matematisk institutt</v>
          </cell>
        </row>
        <row r="913">
          <cell r="V913">
            <v>151310</v>
          </cell>
          <cell r="W913" t="str">
            <v>151310 Hydrodynamisk laboratorium</v>
          </cell>
          <cell r="X913" t="str">
            <v>15 Det Matematisk-Naturvitenskapelige Fak</v>
          </cell>
          <cell r="Y913" t="str">
            <v>1513 Matematisk institutt</v>
          </cell>
        </row>
        <row r="914">
          <cell r="V914">
            <v>151320</v>
          </cell>
          <cell r="W914" t="str">
            <v>151320 avd. A, Matematikk</v>
          </cell>
          <cell r="X914" t="str">
            <v>15 Det Matematisk-Naturvitenskapelige Fak</v>
          </cell>
          <cell r="Y914" t="str">
            <v>1513 Matematisk institutt</v>
          </cell>
        </row>
        <row r="915">
          <cell r="V915">
            <v>151330</v>
          </cell>
          <cell r="W915" t="str">
            <v>151330 avd. B, Mekanikk</v>
          </cell>
          <cell r="X915" t="str">
            <v>15 Det Matematisk-Naturvitenskapelige Fak</v>
          </cell>
          <cell r="Y915" t="str">
            <v>1513 Matematisk institutt</v>
          </cell>
        </row>
        <row r="916">
          <cell r="V916">
            <v>151340</v>
          </cell>
          <cell r="W916" t="str">
            <v>151340 avd. C, Statistikk/forsikring</v>
          </cell>
          <cell r="X916" t="str">
            <v>15 Det Matematisk-Naturvitenskapelige Fak</v>
          </cell>
          <cell r="Y916" t="str">
            <v>1513 Matematisk institutt</v>
          </cell>
        </row>
        <row r="917">
          <cell r="V917">
            <v>151400</v>
          </cell>
          <cell r="W917" t="str">
            <v>151400 &lt;avsluttet 1999&gt;Botanisk Hage Og Museum</v>
          </cell>
          <cell r="X917" t="str">
            <v>15 Det Matematisk-Naturvitenskapelige Fak</v>
          </cell>
          <cell r="Y917" t="str">
            <v>1514 Botanisk Hage Og Museum</v>
          </cell>
        </row>
        <row r="918">
          <cell r="V918">
            <v>151401</v>
          </cell>
          <cell r="W918" t="str">
            <v>151401 &lt;avsluttet 1999&gt;Botanisk Hage, Administrasjonen</v>
          </cell>
          <cell r="X918" t="str">
            <v>15 Det Matematisk-Naturvitenskapelige Fak</v>
          </cell>
          <cell r="Y918" t="str">
            <v>1514 Botanisk Hage Og Museum</v>
          </cell>
        </row>
        <row r="919">
          <cell r="V919">
            <v>151402</v>
          </cell>
          <cell r="W919" t="str">
            <v>151402 &lt;avsluttet 1999&gt;Botanisk System. Og Økologi</v>
          </cell>
          <cell r="X919" t="str">
            <v>15 Det Matematisk-Naturvitenskapelige Fak</v>
          </cell>
          <cell r="Y919" t="str">
            <v>1514 Botanisk Hage Og Museum</v>
          </cell>
        </row>
        <row r="920">
          <cell r="V920">
            <v>151403</v>
          </cell>
          <cell r="W920" t="str">
            <v>151403 &lt;avsluttet 1999&gt;Botanisk Hage Og Museum, Samlinger</v>
          </cell>
          <cell r="X920" t="str">
            <v>15 Det Matematisk-Naturvitenskapelige Fak</v>
          </cell>
          <cell r="Y920" t="str">
            <v>1514 Botanisk Hage Og Museum</v>
          </cell>
        </row>
        <row r="921">
          <cell r="V921">
            <v>151500</v>
          </cell>
          <cell r="W921" t="str">
            <v>151500 &lt;avsluttet 1999&gt;Zoologisk Museum</v>
          </cell>
          <cell r="X921" t="str">
            <v>15 Det Matematisk-Naturvitenskapelige Fak</v>
          </cell>
          <cell r="Y921" t="str">
            <v>1515 Zoologisk Museum</v>
          </cell>
        </row>
        <row r="922">
          <cell r="V922">
            <v>151501</v>
          </cell>
          <cell r="W922" t="str">
            <v>151501 &lt;avsluttet 1999&gt;Zoologisk Museum, Administrasjon</v>
          </cell>
          <cell r="X922" t="str">
            <v>15 Det Matematisk-Naturvitenskapelige Fak</v>
          </cell>
          <cell r="Y922" t="str">
            <v>1515 Zoologisk Museum</v>
          </cell>
        </row>
        <row r="923">
          <cell r="V923">
            <v>151502</v>
          </cell>
          <cell r="W923" t="str">
            <v>151502 &lt;avsluttet 1999&gt;Lab. For Ferskvannøkologi Innlandsfiske</v>
          </cell>
          <cell r="X923" t="str">
            <v>15 Det Matematisk-Naturvitenskapelige Fak</v>
          </cell>
          <cell r="Y923" t="str">
            <v>1515 Zoologisk Museum</v>
          </cell>
        </row>
        <row r="924">
          <cell r="V924">
            <v>151503</v>
          </cell>
          <cell r="W924" t="str">
            <v>151503 &lt;avsluttet 1999&gt;Systematisk Zoologi</v>
          </cell>
          <cell r="X924" t="str">
            <v>15 Det Matematisk-Naturvitenskapelige Fak</v>
          </cell>
          <cell r="Y924" t="str">
            <v>1515 Zoologisk Museum</v>
          </cell>
        </row>
        <row r="925">
          <cell r="V925">
            <v>151504</v>
          </cell>
          <cell r="W925" t="str">
            <v>151504 &lt;avsluttet 1999&gt;Zoologisk Museum, Butikk</v>
          </cell>
          <cell r="X925" t="str">
            <v>15 Det Matematisk-Naturvitenskapelige Fak</v>
          </cell>
          <cell r="Y925" t="str">
            <v>1515 Zoologisk Museum</v>
          </cell>
        </row>
        <row r="926">
          <cell r="V926">
            <v>151505</v>
          </cell>
          <cell r="W926" t="str">
            <v>151505 &lt;avsluttet 1999&gt;Zoologisk Museum, Samlinger</v>
          </cell>
          <cell r="X926" t="str">
            <v>15 Det Matematisk-Naturvitenskapelige Fak</v>
          </cell>
          <cell r="Y926" t="str">
            <v>1515 Zoologisk Museum</v>
          </cell>
        </row>
        <row r="927">
          <cell r="V927">
            <v>151506</v>
          </cell>
          <cell r="W927" t="str">
            <v>151506 &lt;avsluttet 1999&gt;Zoologisk Museum, Utstillinger</v>
          </cell>
          <cell r="X927" t="str">
            <v>15 Det Matematisk-Naturvitenskapelige Fak</v>
          </cell>
          <cell r="Y927" t="str">
            <v>1515 Zoologisk Museum</v>
          </cell>
        </row>
        <row r="928">
          <cell r="V928">
            <v>151507</v>
          </cell>
          <cell r="W928" t="str">
            <v>151507 &lt;avsluttet 1999&gt;Zoologisk Museum Bibliotek</v>
          </cell>
          <cell r="X928" t="str">
            <v>15 Det Matematisk-Naturvitenskapelige Fak</v>
          </cell>
          <cell r="Y928" t="str">
            <v>1515 Zoologisk Museum</v>
          </cell>
        </row>
        <row r="929">
          <cell r="V929">
            <v>151600</v>
          </cell>
          <cell r="W929" t="str">
            <v>151600 &lt;avsluttet 1999&gt;De Naturhistoriske Museer</v>
          </cell>
          <cell r="X929" t="str">
            <v>15 Det Matematisk-Naturvitenskapelige Fak</v>
          </cell>
          <cell r="Y929" t="str">
            <v>1516 De Naturhistoriske Museer</v>
          </cell>
        </row>
        <row r="930">
          <cell r="V930">
            <v>151601</v>
          </cell>
          <cell r="W930" t="str">
            <v>151601 &lt;avsluttet 1999&gt;Felles administrasjon</v>
          </cell>
          <cell r="X930" t="str">
            <v>15 Det Matematisk-Naturvitenskapelige Fak</v>
          </cell>
          <cell r="Y930" t="str">
            <v>1516 De Naturhistoriske Museer</v>
          </cell>
        </row>
        <row r="931">
          <cell r="V931">
            <v>151602</v>
          </cell>
          <cell r="W931" t="str">
            <v>151602 &lt;avsluttet 1999&gt;Museenes Skoletjeneste</v>
          </cell>
          <cell r="X931" t="str">
            <v>15 Det Matematisk-Naturvitenskapelige Fak</v>
          </cell>
          <cell r="Y931" t="str">
            <v>1516 De Naturhistoriske Museer</v>
          </cell>
        </row>
        <row r="932">
          <cell r="V932">
            <v>151603</v>
          </cell>
          <cell r="W932" t="str">
            <v>151603 &lt;avsluttet 1999&gt;Botanisk hage og museum</v>
          </cell>
          <cell r="X932" t="str">
            <v>15 Det Matematisk-Naturvitenskapelige Fak</v>
          </cell>
          <cell r="Y932" t="str">
            <v>1516 De Naturhistoriske Museer</v>
          </cell>
        </row>
        <row r="933">
          <cell r="V933">
            <v>151604</v>
          </cell>
          <cell r="W933" t="str">
            <v>151604 &lt;avsluttet 1999&gt;Zoologisk museem</v>
          </cell>
          <cell r="X933" t="str">
            <v>15 Det Matematisk-Naturvitenskapelige Fak</v>
          </cell>
          <cell r="Y933" t="str">
            <v>1516 De Naturhistoriske Museer</v>
          </cell>
        </row>
        <row r="934">
          <cell r="V934">
            <v>151605</v>
          </cell>
          <cell r="W934" t="str">
            <v>151605 &lt;avsluttet 1999&gt;Mineralogisk-geologisk museum</v>
          </cell>
          <cell r="X934" t="str">
            <v>15 Det Matematisk-Naturvitenskapelige Fak</v>
          </cell>
          <cell r="Y934" t="str">
            <v>1516 De Naturhistoriske Museer</v>
          </cell>
        </row>
        <row r="935">
          <cell r="V935">
            <v>151606</v>
          </cell>
          <cell r="W935" t="str">
            <v>151606 &lt;avsluttet 1999&gt;Paleontologisk museum</v>
          </cell>
          <cell r="X935" t="str">
            <v>15 Det Matematisk-Naturvitenskapelige Fak</v>
          </cell>
          <cell r="Y935" t="str">
            <v>1516 De Naturhistoriske Museer</v>
          </cell>
        </row>
        <row r="936">
          <cell r="V936">
            <v>151700</v>
          </cell>
          <cell r="W936" t="str">
            <v>151700 Senter for materialvitenskap og nanoteknologi</v>
          </cell>
          <cell r="X936" t="str">
            <v>15 Det Matematisk-Naturvitenskapelige Fak</v>
          </cell>
          <cell r="Y936" t="str">
            <v>1517 Senter for materialvitenskap og nanoteknologi</v>
          </cell>
        </row>
        <row r="937">
          <cell r="V937">
            <v>151710</v>
          </cell>
          <cell r="W937" t="str">
            <v>151710 Senter for Materialvitenskap og Nanoteknologi avd. kjemi</v>
          </cell>
          <cell r="X937" t="str">
            <v>15 Det Matematisk-Naturvitenskapelige Fak</v>
          </cell>
          <cell r="Y937" t="str">
            <v>1517 Senter for materialvitenskap og nanoteknologi</v>
          </cell>
        </row>
        <row r="938">
          <cell r="V938">
            <v>151720</v>
          </cell>
          <cell r="W938" t="str">
            <v>151720 Senter for Materialvitenskap og Nanoteknologi avd. fysikk</v>
          </cell>
          <cell r="X938" t="str">
            <v>15 Det Matematisk-Naturvitenskapelige Fak</v>
          </cell>
          <cell r="Y938" t="str">
            <v>1517 Senter for materialvitenskap og nanoteknologi</v>
          </cell>
        </row>
        <row r="939">
          <cell r="V939">
            <v>152000</v>
          </cell>
          <cell r="W939" t="str">
            <v>152000 Institutt for molekylær biovitenskap</v>
          </cell>
          <cell r="X939" t="str">
            <v>15 Det Matematisk-Naturvitenskapelige Fak</v>
          </cell>
          <cell r="Y939" t="str">
            <v>1520 Institutt for molekylær biovitenskap</v>
          </cell>
        </row>
        <row r="940">
          <cell r="V940">
            <v>152010</v>
          </cell>
          <cell r="W940" t="str">
            <v>152010 Undervisning</v>
          </cell>
          <cell r="X940" t="str">
            <v>15 Det Matematisk-Naturvitenskapelige Fak</v>
          </cell>
          <cell r="Y940" t="str">
            <v>1520 Institutt for molekylær biovitenskap</v>
          </cell>
        </row>
        <row r="941">
          <cell r="V941">
            <v>152020</v>
          </cell>
          <cell r="W941" t="str">
            <v>152020 Fellesavdelinger</v>
          </cell>
          <cell r="X941" t="str">
            <v>15 Det Matematisk-Naturvitenskapelige Fak</v>
          </cell>
          <cell r="Y941" t="str">
            <v>1520 Institutt for molekylær biovitenskap</v>
          </cell>
        </row>
        <row r="942">
          <cell r="V942">
            <v>152030</v>
          </cell>
          <cell r="W942" t="str">
            <v>152030 Diverse</v>
          </cell>
          <cell r="X942" t="str">
            <v>15 Det Matematisk-Naturvitenskapelige Fak</v>
          </cell>
          <cell r="Y942" t="str">
            <v>1520 Institutt for molekylær biovitenskap</v>
          </cell>
        </row>
        <row r="943">
          <cell r="V943">
            <v>152100</v>
          </cell>
          <cell r="W943" t="str">
            <v>152100 Biologisk institutt</v>
          </cell>
          <cell r="X943" t="str">
            <v>15 Det Matematisk-Naturvitenskapelige Fak</v>
          </cell>
          <cell r="Y943" t="str">
            <v>1521 Biologisk institutt</v>
          </cell>
        </row>
        <row r="944">
          <cell r="V944">
            <v>152110</v>
          </cell>
          <cell r="W944" t="str">
            <v>152110 Center for Ecological and Evolutionary Synthesis</v>
          </cell>
          <cell r="X944" t="str">
            <v>15 Det Matematisk-Naturvitenskapelige Fak</v>
          </cell>
          <cell r="Y944" t="str">
            <v>1521 Biologisk institutt</v>
          </cell>
        </row>
        <row r="945">
          <cell r="V945">
            <v>152120</v>
          </cell>
          <cell r="W945" t="str">
            <v>152120 Molekylær økologi og biosystematikk</v>
          </cell>
          <cell r="X945" t="str">
            <v>15 Det Matematisk-Naturvitenskapelige Fak</v>
          </cell>
          <cell r="Y945" t="str">
            <v>1521 Biologisk institutt</v>
          </cell>
        </row>
        <row r="946">
          <cell r="V946">
            <v>152130</v>
          </cell>
          <cell r="W946" t="str">
            <v>152130 Eksperimentell adferds- og populasjonsøkologi</v>
          </cell>
          <cell r="X946" t="str">
            <v>15 Det Matematisk-Naturvitenskapelige Fak</v>
          </cell>
          <cell r="Y946" t="str">
            <v>1521 Biologisk institutt</v>
          </cell>
        </row>
        <row r="947">
          <cell r="V947">
            <v>152140</v>
          </cell>
          <cell r="W947" t="str">
            <v>152140 Toksikologi og økofysiologi</v>
          </cell>
          <cell r="X947" t="str">
            <v>15 Det Matematisk-Naturvitenskapelige Fak</v>
          </cell>
          <cell r="Y947" t="str">
            <v>1521 Biologisk institutt</v>
          </cell>
        </row>
        <row r="948">
          <cell r="V948">
            <v>152150</v>
          </cell>
          <cell r="W948" t="str">
            <v>152150 Marinbiologi</v>
          </cell>
          <cell r="X948" t="str">
            <v>15 Det Matematisk-Naturvitenskapelige Fak</v>
          </cell>
          <cell r="Y948" t="str">
            <v>1521 Biologisk institutt</v>
          </cell>
        </row>
        <row r="949">
          <cell r="V949">
            <v>152160</v>
          </cell>
          <cell r="W949" t="str">
            <v>152160 Plankton biologi</v>
          </cell>
          <cell r="X949" t="str">
            <v>15 Det Matematisk-Naturvitenskapelige Fak</v>
          </cell>
          <cell r="Y949" t="str">
            <v>1521 Biologisk institutt</v>
          </cell>
        </row>
        <row r="950">
          <cell r="V950">
            <v>152180</v>
          </cell>
          <cell r="W950" t="str">
            <v>152180 SFF CEES Bevilgning - andel biologisk</v>
          </cell>
          <cell r="X950" t="str">
            <v>15 Det Matematisk-Naturvitenskapelige Fak</v>
          </cell>
          <cell r="Y950" t="str">
            <v>1521 Biologisk institutt</v>
          </cell>
        </row>
        <row r="951">
          <cell r="V951">
            <v>152190</v>
          </cell>
          <cell r="W951" t="str">
            <v>152190 Senter for fremragende forskning CEES</v>
          </cell>
          <cell r="X951" t="str">
            <v>15 Det Matematisk-Naturvitenskapelige Fak</v>
          </cell>
          <cell r="Y951" t="str">
            <v>1521 Biologisk institutt</v>
          </cell>
        </row>
        <row r="952">
          <cell r="V952">
            <v>152200</v>
          </cell>
          <cell r="W952" t="str">
            <v>152200 Institutt for geofag</v>
          </cell>
          <cell r="X952" t="str">
            <v>15 Det Matematisk-Naturvitenskapelige Fak</v>
          </cell>
          <cell r="Y952" t="str">
            <v>1522 Institutt for geofag</v>
          </cell>
        </row>
        <row r="953">
          <cell r="V953">
            <v>152201</v>
          </cell>
          <cell r="W953" t="str">
            <v>152201 Biblioteket</v>
          </cell>
          <cell r="X953" t="str">
            <v>15 Det Matematisk-Naturvitenskapelige Fak</v>
          </cell>
          <cell r="Y953" t="str">
            <v>1522 Institutt for geofag</v>
          </cell>
        </row>
        <row r="954">
          <cell r="V954">
            <v>152210</v>
          </cell>
          <cell r="W954" t="str">
            <v>152210 Laboratorier</v>
          </cell>
          <cell r="X954" t="str">
            <v>15 Det Matematisk-Naturvitenskapelige Fak</v>
          </cell>
          <cell r="Y954" t="str">
            <v>1522 Institutt for geofag</v>
          </cell>
        </row>
        <row r="955">
          <cell r="V955">
            <v>152211</v>
          </cell>
          <cell r="W955" t="str">
            <v>152211 Geolab.</v>
          </cell>
          <cell r="X955" t="str">
            <v>15 Det Matematisk-Naturvitenskapelige Fak</v>
          </cell>
          <cell r="Y955" t="str">
            <v>1522 Institutt for geofag</v>
          </cell>
        </row>
        <row r="956">
          <cell r="V956">
            <v>152212</v>
          </cell>
          <cell r="W956" t="str">
            <v>152212 Mikrosondelab.</v>
          </cell>
          <cell r="X956" t="str">
            <v>15 Det Matematisk-Naturvitenskapelige Fak</v>
          </cell>
          <cell r="Y956" t="str">
            <v>1522 Institutt for geofag</v>
          </cell>
        </row>
        <row r="957">
          <cell r="V957">
            <v>152213</v>
          </cell>
          <cell r="W957" t="str">
            <v>152213 Massespektrometer</v>
          </cell>
          <cell r="X957" t="str">
            <v>15 Det Matematisk-Naturvitenskapelige Fak</v>
          </cell>
          <cell r="Y957" t="str">
            <v>1522 Institutt for geofag</v>
          </cell>
        </row>
        <row r="958">
          <cell r="V958">
            <v>152214</v>
          </cell>
          <cell r="W958" t="str">
            <v>152214 Organisk geokjemi</v>
          </cell>
          <cell r="X958" t="str">
            <v>15 Det Matematisk-Naturvitenskapelige Fak</v>
          </cell>
          <cell r="Y958" t="str">
            <v>1522 Institutt for geofag</v>
          </cell>
        </row>
        <row r="959">
          <cell r="V959">
            <v>152215</v>
          </cell>
          <cell r="W959" t="str">
            <v>152215 ICP-MS</v>
          </cell>
          <cell r="X959" t="str">
            <v>15 Det Matematisk-Naturvitenskapelige Fak</v>
          </cell>
          <cell r="Y959" t="str">
            <v>1522 Institutt for geofag</v>
          </cell>
        </row>
        <row r="960">
          <cell r="V960">
            <v>152216</v>
          </cell>
          <cell r="W960" t="str">
            <v>152216 Oseanografilab.</v>
          </cell>
          <cell r="X960" t="str">
            <v>15 Det Matematisk-Naturvitenskapelige Fak</v>
          </cell>
          <cell r="Y960" t="str">
            <v>1522 Institutt for geofag</v>
          </cell>
        </row>
        <row r="961">
          <cell r="V961">
            <v>152217</v>
          </cell>
          <cell r="W961" t="str">
            <v>152217 Gis.lab - Fjernanalyse</v>
          </cell>
          <cell r="X961" t="str">
            <v>15 Det Matematisk-Naturvitenskapelige Fak</v>
          </cell>
          <cell r="Y961" t="str">
            <v>1522 Institutt for geofag</v>
          </cell>
        </row>
        <row r="962">
          <cell r="V962">
            <v>152218</v>
          </cell>
          <cell r="W962" t="str">
            <v>152218 Daf.lab</v>
          </cell>
          <cell r="X962" t="str">
            <v>15 Det Matematisk-Naturvitenskapelige Fak</v>
          </cell>
          <cell r="Y962" t="str">
            <v>1522 Institutt for geofag</v>
          </cell>
        </row>
        <row r="963">
          <cell r="V963">
            <v>152230</v>
          </cell>
          <cell r="W963" t="str">
            <v>152230 Bachelor-geofag</v>
          </cell>
          <cell r="X963" t="str">
            <v>15 Det Matematisk-Naturvitenskapelige Fak</v>
          </cell>
          <cell r="Y963" t="str">
            <v>1522 Institutt for geofag</v>
          </cell>
        </row>
        <row r="964">
          <cell r="V964">
            <v>152231</v>
          </cell>
          <cell r="W964" t="str">
            <v>152231 Bachelor - geofag</v>
          </cell>
          <cell r="X964" t="str">
            <v>15 Det Matematisk-Naturvitenskapelige Fak</v>
          </cell>
          <cell r="Y964" t="str">
            <v>1522 Institutt for geofag</v>
          </cell>
        </row>
        <row r="965">
          <cell r="V965">
            <v>152232</v>
          </cell>
          <cell r="W965" t="str">
            <v>152232 Bachelor - NAM</v>
          </cell>
          <cell r="X965" t="str">
            <v>15 Det Matematisk-Naturvitenskapelige Fak</v>
          </cell>
          <cell r="Y965" t="str">
            <v>1522 Institutt for geofag</v>
          </cell>
        </row>
        <row r="966">
          <cell r="V966">
            <v>152233</v>
          </cell>
          <cell r="W966" t="str">
            <v>152233 Bachelor - FAM</v>
          </cell>
          <cell r="X966" t="str">
            <v>15 Det Matematisk-Naturvitenskapelige Fak</v>
          </cell>
          <cell r="Y966" t="str">
            <v>1522 Institutt for geofag</v>
          </cell>
        </row>
        <row r="967">
          <cell r="V967">
            <v>152234</v>
          </cell>
          <cell r="W967" t="str">
            <v>152234 Master geofag</v>
          </cell>
          <cell r="X967" t="str">
            <v>15 Det Matematisk-Naturvitenskapelige Fak</v>
          </cell>
          <cell r="Y967" t="str">
            <v>1522 Institutt for geofag</v>
          </cell>
        </row>
        <row r="968">
          <cell r="V968">
            <v>152235</v>
          </cell>
          <cell r="W968" t="str">
            <v>152235 Phd doktorgrad</v>
          </cell>
          <cell r="X968" t="str">
            <v>15 Det Matematisk-Naturvitenskapelige Fak</v>
          </cell>
          <cell r="Y968" t="str">
            <v>1522 Institutt for geofag</v>
          </cell>
        </row>
        <row r="969">
          <cell r="V969">
            <v>152250</v>
          </cell>
          <cell r="W969" t="str">
            <v>152250 Avd for berggrunn og geodynamikk</v>
          </cell>
          <cell r="X969" t="str">
            <v>15 Det Matematisk-Naturvitenskapelige Fak</v>
          </cell>
          <cell r="Y969" t="str">
            <v>1522 Institutt for geofag</v>
          </cell>
        </row>
        <row r="970">
          <cell r="V970">
            <v>152260</v>
          </cell>
          <cell r="W970" t="str">
            <v>152260 Avdeling for naturgeografi</v>
          </cell>
          <cell r="X970" t="str">
            <v>15 Det Matematisk-Naturvitenskapelige Fak</v>
          </cell>
          <cell r="Y970" t="str">
            <v>1522 Institutt for geofag</v>
          </cell>
        </row>
        <row r="971">
          <cell r="V971">
            <v>152270</v>
          </cell>
          <cell r="W971" t="str">
            <v>152270 Avdeling for meteorologi og oseanografi</v>
          </cell>
          <cell r="X971" t="str">
            <v>15 Det Matematisk-Naturvitenskapelige Fak</v>
          </cell>
          <cell r="Y971" t="str">
            <v>1522 Institutt for geofag</v>
          </cell>
        </row>
        <row r="972">
          <cell r="V972">
            <v>152271</v>
          </cell>
          <cell r="W972" t="str">
            <v>152271 Meteorologi</v>
          </cell>
          <cell r="X972" t="str">
            <v>15 Det Matematisk-Naturvitenskapelige Fak</v>
          </cell>
          <cell r="Y972" t="str">
            <v>1522 Institutt for geofag</v>
          </cell>
        </row>
        <row r="973">
          <cell r="V973">
            <v>152272</v>
          </cell>
          <cell r="W973" t="str">
            <v>152272 Luftkjemi</v>
          </cell>
          <cell r="X973" t="str">
            <v>15 Det Matematisk-Naturvitenskapelige Fak</v>
          </cell>
          <cell r="Y973" t="str">
            <v>1522 Institutt for geofag</v>
          </cell>
        </row>
        <row r="974">
          <cell r="V974">
            <v>152273</v>
          </cell>
          <cell r="W974" t="str">
            <v>152273 Oseanografi</v>
          </cell>
          <cell r="X974" t="str">
            <v>15 Det Matematisk-Naturvitenskapelige Fak</v>
          </cell>
          <cell r="Y974" t="str">
            <v>1522 Institutt for geofag</v>
          </cell>
        </row>
        <row r="975">
          <cell r="V975">
            <v>152280</v>
          </cell>
          <cell r="W975" t="str">
            <v>152280 Avdeling for miljø, hydrologi og naturkatastrofer</v>
          </cell>
          <cell r="X975" t="str">
            <v>15 Det Matematisk-Naturvitenskapelige Fak</v>
          </cell>
          <cell r="Y975" t="str">
            <v>1522 Institutt for geofag</v>
          </cell>
        </row>
        <row r="976">
          <cell r="V976">
            <v>152290</v>
          </cell>
          <cell r="W976" t="str">
            <v>152290 Avdeling for petroleumsgeologi og geofysikk</v>
          </cell>
          <cell r="X976" t="str">
            <v>15 Det Matematisk-Naturvitenskapelige Fak</v>
          </cell>
          <cell r="Y976" t="str">
            <v>1522 Institutt for geofag</v>
          </cell>
        </row>
        <row r="977">
          <cell r="V977">
            <v>152300</v>
          </cell>
          <cell r="W977" t="str">
            <v>152300 Farmasøytisk institutt</v>
          </cell>
          <cell r="X977" t="str">
            <v>15 Det Matematisk-Naturvitenskapelige Fak</v>
          </cell>
          <cell r="Y977" t="str">
            <v>1523 Farmasøytisk inst.</v>
          </cell>
        </row>
        <row r="978">
          <cell r="V978">
            <v>152310</v>
          </cell>
          <cell r="W978" t="str">
            <v>152310 Avdeling for farmasi</v>
          </cell>
          <cell r="X978" t="str">
            <v>15 Det Matematisk-Naturvitenskapelige Fak</v>
          </cell>
          <cell r="Y978" t="str">
            <v>1523 Farmasøytisk inst.</v>
          </cell>
        </row>
        <row r="979">
          <cell r="V979">
            <v>152320</v>
          </cell>
          <cell r="W979" t="str">
            <v>152320 Avdeling for farmasøytisk kjemi</v>
          </cell>
          <cell r="X979" t="str">
            <v>15 Det Matematisk-Naturvitenskapelige Fak</v>
          </cell>
          <cell r="Y979" t="str">
            <v>1523 Farmasøytisk inst.</v>
          </cell>
        </row>
        <row r="980">
          <cell r="V980">
            <v>152330</v>
          </cell>
          <cell r="W980" t="str">
            <v>152330 Avdeling for farmasøytisk biovitenskap</v>
          </cell>
          <cell r="X980" t="str">
            <v>15 Det Matematisk-Naturvitenskapelige Fak</v>
          </cell>
          <cell r="Y980" t="str">
            <v>1523 Farmasøytisk inst.</v>
          </cell>
        </row>
        <row r="981">
          <cell r="V981">
            <v>152340</v>
          </cell>
          <cell r="W981" t="str">
            <v>152340 Avdeling for videre- og etterutdanning</v>
          </cell>
          <cell r="X981" t="str">
            <v>15 Det Matematisk-Naturvitenskapelige Fak</v>
          </cell>
          <cell r="Y981" t="str">
            <v>1523 Farmasøytisk inst.</v>
          </cell>
        </row>
        <row r="982">
          <cell r="V982">
            <v>152400</v>
          </cell>
          <cell r="W982" t="str">
            <v>152400 Senter for entreprenørskap</v>
          </cell>
          <cell r="X982" t="str">
            <v>15 Det Matematisk-Naturvitenskapelige Fak</v>
          </cell>
          <cell r="Y982" t="str">
            <v>1524 Senter for entreprenørskap</v>
          </cell>
        </row>
        <row r="983">
          <cell r="V983">
            <v>152410</v>
          </cell>
          <cell r="W983" t="str">
            <v>152410 SFE - Masterprogrammet</v>
          </cell>
          <cell r="X983" t="str">
            <v>15 Det Matematisk-Naturvitenskapelige Fak</v>
          </cell>
          <cell r="Y983" t="str">
            <v>1524 Senter for entreprenørskap</v>
          </cell>
        </row>
        <row r="984">
          <cell r="V984">
            <v>152420</v>
          </cell>
          <cell r="W984" t="str">
            <v>152420 Gründerskolen</v>
          </cell>
          <cell r="X984" t="str">
            <v>15 Det Matematisk-Naturvitenskapelige Fak</v>
          </cell>
          <cell r="Y984" t="str">
            <v>1524 Senter for entreprenørskap</v>
          </cell>
        </row>
        <row r="985">
          <cell r="V985">
            <v>152430</v>
          </cell>
          <cell r="W985" t="str">
            <v>152430 SFE - Forretningsplankonkurranse</v>
          </cell>
          <cell r="X985" t="str">
            <v>15 Det Matematisk-Naturvitenskapelige Fak</v>
          </cell>
          <cell r="Y985" t="str">
            <v>1524 Senter for entreprenørskap</v>
          </cell>
        </row>
        <row r="986">
          <cell r="V986">
            <v>152440</v>
          </cell>
          <cell r="W986" t="str">
            <v>152440 SFE - Etter og videreutdanning</v>
          </cell>
          <cell r="X986" t="str">
            <v>15 Det Matematisk-Naturvitenskapelige Fak</v>
          </cell>
          <cell r="Y986" t="str">
            <v>1524 Senter for entreprenørskap</v>
          </cell>
        </row>
        <row r="987">
          <cell r="V987">
            <v>152500</v>
          </cell>
          <cell r="W987" t="str">
            <v>152500 Centre for Physics of Geological Processes</v>
          </cell>
          <cell r="X987" t="str">
            <v>15 Det Matematisk-Naturvitenskapelige Fak</v>
          </cell>
          <cell r="Y987" t="str">
            <v>1525 SFF - Physics of Geological Processes</v>
          </cell>
        </row>
        <row r="988">
          <cell r="V988">
            <v>152600</v>
          </cell>
          <cell r="W988" t="str">
            <v>152600 Centre of Mathematics for Applications</v>
          </cell>
          <cell r="X988" t="str">
            <v>15 Det Matematisk-Naturvitenskapelige Fak</v>
          </cell>
          <cell r="Y988" t="str">
            <v>1526 SFF - Centre of Mathematics for Appliations</v>
          </cell>
        </row>
        <row r="989">
          <cell r="V989">
            <v>152700</v>
          </cell>
          <cell r="W989" t="str">
            <v>152700 Naturfagsenteret</v>
          </cell>
          <cell r="X989" t="str">
            <v>15 Det Matematisk-Naturvitenskapelige Fak</v>
          </cell>
          <cell r="Y989" t="str">
            <v>1527 Naturfagsenteret</v>
          </cell>
        </row>
        <row r="990">
          <cell r="V990">
            <v>152800</v>
          </cell>
          <cell r="W990" t="str">
            <v>152800 Senter for Akseleratorbasert Forskning og Energifysikk</v>
          </cell>
          <cell r="X990" t="str">
            <v>15 Det Matematisk-Naturvitenskapelige Fak</v>
          </cell>
          <cell r="Y990" t="str">
            <v>1528 Senter for akseleratorbasert forskning og energifysikk - SAFE</v>
          </cell>
        </row>
        <row r="991">
          <cell r="V991">
            <v>160000</v>
          </cell>
          <cell r="W991" t="str">
            <v>160000 Det odontologiske fakultet</v>
          </cell>
          <cell r="X991" t="str">
            <v>16 Det Odontologiske Fakultet</v>
          </cell>
          <cell r="Y991" t="str">
            <v>1600 Det odontologisk fakultet, felles</v>
          </cell>
        </row>
        <row r="992">
          <cell r="V992">
            <v>160001</v>
          </cell>
          <cell r="W992" t="str">
            <v>160001 &lt;avsluttet 1999&gt;Det Odontologisk Fakultet, Felles</v>
          </cell>
          <cell r="X992" t="str">
            <v>16 Det Odontologiske Fakultet</v>
          </cell>
          <cell r="Y992" t="str">
            <v>1600 Det odontologisk fakultet, felles</v>
          </cell>
        </row>
        <row r="993">
          <cell r="V993">
            <v>160002</v>
          </cell>
          <cell r="W993" t="str">
            <v>160002 Fakultetsadministrasjonen</v>
          </cell>
          <cell r="X993" t="str">
            <v>16 Det Odontologiske Fakultet</v>
          </cell>
          <cell r="Y993" t="str">
            <v>1600 Det odontologisk fakultet, felles</v>
          </cell>
        </row>
        <row r="994">
          <cell r="V994">
            <v>160003</v>
          </cell>
          <cell r="W994" t="str">
            <v>160003 IT-seksjonen</v>
          </cell>
          <cell r="X994" t="str">
            <v>16 Det Odontologiske Fakultet</v>
          </cell>
          <cell r="Y994" t="str">
            <v>1600 Det odontologisk fakultet, felles</v>
          </cell>
        </row>
        <row r="995">
          <cell r="V995">
            <v>160004</v>
          </cell>
          <cell r="W995" t="str">
            <v>160004 &lt;avsluttet 1999&gt;Od Videreutdanning</v>
          </cell>
          <cell r="X995" t="str">
            <v>16 Det Odontologiske Fakultet</v>
          </cell>
          <cell r="Y995" t="str">
            <v>1600 Det odontologisk fakultet, felles</v>
          </cell>
        </row>
        <row r="996">
          <cell r="V996">
            <v>160005</v>
          </cell>
          <cell r="W996" t="str">
            <v>160005 &lt;avsluttet 1999&gt;Dentalverkstedet, Geitmyrsvn.</v>
          </cell>
          <cell r="X996" t="str">
            <v>16 Det Odontologiske Fakultet</v>
          </cell>
          <cell r="Y996" t="str">
            <v>1600 Det odontologisk fakultet, felles</v>
          </cell>
        </row>
        <row r="997">
          <cell r="V997">
            <v>160006</v>
          </cell>
          <cell r="W997" t="str">
            <v>160006 &lt;avsluttet 1999&gt;Sterilsentralen</v>
          </cell>
          <cell r="X997" t="str">
            <v>16 Det Odontologiske Fakultet</v>
          </cell>
          <cell r="Y997" t="str">
            <v>1600 Det odontologisk fakultet, felles</v>
          </cell>
        </row>
        <row r="998">
          <cell r="V998">
            <v>160007</v>
          </cell>
          <cell r="W998" t="str">
            <v>160007 &lt;avsluttet 1999&gt;Tako - Senteret</v>
          </cell>
          <cell r="X998" t="str">
            <v>16 Det Odontologiske Fakultet</v>
          </cell>
          <cell r="Y998" t="str">
            <v>1600 Det odontologisk fakultet, felles</v>
          </cell>
        </row>
        <row r="999">
          <cell r="V999">
            <v>160008</v>
          </cell>
          <cell r="W999" t="str">
            <v>160008 Fotoseksjonen</v>
          </cell>
          <cell r="X999" t="str">
            <v>16 Det Odontologiske Fakultet</v>
          </cell>
          <cell r="Y999" t="str">
            <v>1600 Det odontologisk fakultet, felles</v>
          </cell>
        </row>
        <row r="1000">
          <cell r="V1000">
            <v>160009</v>
          </cell>
          <cell r="W1000" t="str">
            <v>160009 &lt;avsluttet 1999&gt;Fotografisk Lab., Preklinisk Odontologi</v>
          </cell>
          <cell r="X1000" t="str">
            <v>16 Det Odontologiske Fakultet</v>
          </cell>
          <cell r="Y1000" t="str">
            <v>1600 Det odontologisk fakultet, felles</v>
          </cell>
        </row>
        <row r="1001">
          <cell r="V1001">
            <v>160010</v>
          </cell>
          <cell r="W1001" t="str">
            <v>160010 &lt;avsluttet 1999&gt;Tannlegesekretærskolen</v>
          </cell>
          <cell r="X1001" t="str">
            <v>16 Det Odontologiske Fakultet</v>
          </cell>
          <cell r="Y1001" t="str">
            <v>1600 Det odontologisk fakultet, felles</v>
          </cell>
        </row>
        <row r="1002">
          <cell r="V1002">
            <v>160020</v>
          </cell>
          <cell r="W1002" t="str">
            <v>160020 Tako-senteret</v>
          </cell>
          <cell r="X1002" t="str">
            <v>16 Det Odontologiske Fakultet</v>
          </cell>
          <cell r="Y1002" t="str">
            <v>1600 Det odontologisk fakultet, felles</v>
          </cell>
        </row>
        <row r="1003">
          <cell r="V1003">
            <v>160100</v>
          </cell>
          <cell r="W1003" t="str">
            <v>160100 &lt;avsluttet 1999&gt;Mottaksstasjonen</v>
          </cell>
          <cell r="X1003" t="str">
            <v>16 Det Odontologiske Fakultet</v>
          </cell>
          <cell r="Y1003" t="str">
            <v>1601 &lt;avsluttet 1999&gt;Mottaksstasjonen</v>
          </cell>
        </row>
        <row r="1004">
          <cell r="V1004">
            <v>160200</v>
          </cell>
          <cell r="W1004" t="str">
            <v>160200 &lt;avsluttet 1999&gt;Klinisk Odontologisk Laboratorium</v>
          </cell>
          <cell r="X1004" t="str">
            <v>16 Det Odontologiske Fakultet</v>
          </cell>
          <cell r="Y1004" t="str">
            <v>1602 &lt;avsluttet 1999&gt;Klinisk odontologisk laboratorium</v>
          </cell>
        </row>
        <row r="1005">
          <cell r="V1005">
            <v>160300</v>
          </cell>
          <cell r="W1005" t="str">
            <v>160300 &lt;avsluttet 1999&gt;Tannpleierskolen</v>
          </cell>
          <cell r="X1005" t="str">
            <v>16 Det Odontologiske Fakultet</v>
          </cell>
          <cell r="Y1005" t="str">
            <v>1603 &lt;avsluttet 1999&gt;Tannpleierskolen</v>
          </cell>
        </row>
        <row r="1006">
          <cell r="V1006">
            <v>160400</v>
          </cell>
          <cell r="W1006" t="str">
            <v>160400 &lt;avsluttet 1999&gt;Institutt For Samfunnsodontologi</v>
          </cell>
          <cell r="X1006" t="str">
            <v>16 Det Odontologiske Fakultet</v>
          </cell>
          <cell r="Y1006" t="str">
            <v>1604 &lt;avsluttet 1999&gt;Institutt For Samfunnsodontologi</v>
          </cell>
        </row>
        <row r="1007">
          <cell r="V1007">
            <v>160500</v>
          </cell>
          <cell r="W1007" t="str">
            <v>160500 &lt;avsluttet 1999&gt;Klinikk For Barnetannpl/Kariesprofyl</v>
          </cell>
          <cell r="X1007" t="str">
            <v>16 Det Odontologiske Fakultet</v>
          </cell>
          <cell r="Y1007" t="str">
            <v>1605 &lt;avsluttet 1999&gt;Klinikk For Barnetannpl/Kariesprofyl</v>
          </cell>
        </row>
        <row r="1008">
          <cell r="V1008">
            <v>160600</v>
          </cell>
          <cell r="W1008" t="str">
            <v>160600 &lt;avsluttet 1999&gt;Klinikk For Odont. Røntgenologi</v>
          </cell>
          <cell r="X1008" t="str">
            <v>16 Det Odontologiske Fakultet</v>
          </cell>
          <cell r="Y1008" t="str">
            <v>1606 &lt;avsluttet 1999&gt;Klinikk For Odont. Røntgenologi</v>
          </cell>
        </row>
        <row r="1009">
          <cell r="V1009">
            <v>160700</v>
          </cell>
          <cell r="W1009" t="str">
            <v>160700 &lt;avsluttet 1999&gt;Klin. For Oral Kirurgi Og Medisin</v>
          </cell>
          <cell r="X1009" t="str">
            <v>16 Det Odontologiske Fakultet</v>
          </cell>
          <cell r="Y1009" t="str">
            <v>1607 &lt;avsluttet 1999&gt;Klin. For Oral Kirurgi Og Medisin</v>
          </cell>
        </row>
        <row r="1010">
          <cell r="V1010">
            <v>160800</v>
          </cell>
          <cell r="W1010" t="str">
            <v>160800 &lt;avsluttet 1999&gt;Klinikk For Periodonti</v>
          </cell>
          <cell r="X1010" t="str">
            <v>16 Det Odontologiske Fakultet</v>
          </cell>
          <cell r="Y1010" t="str">
            <v>1608 &lt;avsluttet 1999&gt;Klinikk For Periodonti</v>
          </cell>
        </row>
        <row r="1011">
          <cell r="V1011">
            <v>160900</v>
          </cell>
          <cell r="W1011" t="str">
            <v>160900 &lt;avsluttet 1999&gt;Seksjon For Farmakologi Og Farmakoterapi</v>
          </cell>
          <cell r="X1011" t="str">
            <v>16 Det Odontologiske Fakultet</v>
          </cell>
          <cell r="Y1011" t="str">
            <v>1609 &lt;avsluttet 1999&gt;Seksjon For Farmakologi Og Farmakoterapi</v>
          </cell>
        </row>
        <row r="1012">
          <cell r="V1012">
            <v>161000</v>
          </cell>
          <cell r="W1012" t="str">
            <v>161000 &lt;avsluttet 1999&gt;Klinikk For Konserverende Tannpleie</v>
          </cell>
          <cell r="X1012" t="str">
            <v>16 Det Odontologiske Fakultet</v>
          </cell>
          <cell r="Y1012" t="str">
            <v>1610 &lt;avsluttet 1999&gt;Klinikk For Konserverende Tannpleie</v>
          </cell>
        </row>
        <row r="1013">
          <cell r="V1013">
            <v>161100</v>
          </cell>
          <cell r="W1013" t="str">
            <v>161100 &lt;avsluttet 1999&gt;Klinikk For Protetikk Og Bittfunksjon</v>
          </cell>
          <cell r="X1013" t="str">
            <v>16 Det Odontologiske Fakultet</v>
          </cell>
          <cell r="Y1013" t="str">
            <v>1611 &lt;avsluttet 1999&gt;Klinikk For Protetikk Og Bittfunksjon</v>
          </cell>
        </row>
        <row r="1014">
          <cell r="V1014">
            <v>161101</v>
          </cell>
          <cell r="W1014" t="str">
            <v>161101 &lt;avsluttet 1999&gt;Tilleggskurs</v>
          </cell>
          <cell r="X1014" t="str">
            <v>16 Det Odontologiske Fakultet</v>
          </cell>
          <cell r="Y1014" t="str">
            <v>1611 &lt;avsluttet 1999&gt;Klinikk For Protetikk Og Bittfunksjon</v>
          </cell>
        </row>
        <row r="1015">
          <cell r="V1015">
            <v>161200</v>
          </cell>
          <cell r="W1015" t="str">
            <v>161200 &lt;avsluttet 1999&gt;Avdeling For Propedevtikk</v>
          </cell>
          <cell r="X1015" t="str">
            <v>16 Det Odontologiske Fakultet</v>
          </cell>
          <cell r="Y1015" t="str">
            <v>1612 &lt;avsluttet 1999&gt;Avdeling For Propedevtikk</v>
          </cell>
        </row>
        <row r="1016">
          <cell r="V1016">
            <v>161201</v>
          </cell>
          <cell r="W1016" t="str">
            <v>161201 &lt;avsluttet 1999&gt;Klinikk For Propedevtikk/Kurs</v>
          </cell>
          <cell r="X1016" t="str">
            <v>16 Det Odontologiske Fakultet</v>
          </cell>
          <cell r="Y1016" t="str">
            <v>1612 &lt;avsluttet 1999&gt;Avdeling For Propedevtikk</v>
          </cell>
        </row>
        <row r="1017">
          <cell r="V1017">
            <v>161300</v>
          </cell>
          <cell r="W1017" t="str">
            <v>161300 &lt;avsluttet 1999&gt;Odontologisk Institutt For Patologi</v>
          </cell>
          <cell r="X1017" t="str">
            <v>16 Det Odontologiske Fakultet</v>
          </cell>
          <cell r="Y1017" t="str">
            <v>1613 &lt;avsluttet 1999&gt;Odontologisk Institutt For Patologi</v>
          </cell>
        </row>
        <row r="1018">
          <cell r="V1018">
            <v>161301</v>
          </cell>
          <cell r="W1018" t="str">
            <v>161301 &lt;avsluttet 1999&gt;Odontologisk Inst For Patologi, Kurs</v>
          </cell>
          <cell r="X1018" t="str">
            <v>16 Det Odontologiske Fakultet</v>
          </cell>
          <cell r="Y1018" t="str">
            <v>1613 &lt;avsluttet 1999&gt;Odontologisk Institutt For Patologi</v>
          </cell>
        </row>
        <row r="1019">
          <cell r="V1019">
            <v>161400</v>
          </cell>
          <cell r="W1019" t="str">
            <v>161400 &lt;avsluttet 1999&gt;Klinikk For Kjeveortopedi</v>
          </cell>
          <cell r="X1019" t="str">
            <v>16 Det Odontologiske Fakultet</v>
          </cell>
          <cell r="Y1019" t="str">
            <v>1614 &lt;avsluttet 1999&gt;Klinikk For Kjeveortopedi</v>
          </cell>
        </row>
        <row r="1020">
          <cell r="V1020">
            <v>161500</v>
          </cell>
          <cell r="W1020" t="str">
            <v>161500 Institutt for oral biologi</v>
          </cell>
          <cell r="X1020" t="str">
            <v>16 Det Odontologiske Fakultet</v>
          </cell>
          <cell r="Y1020" t="str">
            <v>1615 Inst For Oral Biologi</v>
          </cell>
        </row>
        <row r="1021">
          <cell r="V1021">
            <v>161600</v>
          </cell>
          <cell r="W1021" t="str">
            <v>161600 &lt;avsluttet 1999&gt;Preklinisk Verksted, Odontologi</v>
          </cell>
          <cell r="X1021" t="str">
            <v>16 Det Odontologiske Fakultet</v>
          </cell>
          <cell r="Y1021" t="str">
            <v>1616 &lt;avsluttet 1999&gt;Preklinisk Verksted, Odontologi</v>
          </cell>
        </row>
        <row r="1022">
          <cell r="V1022">
            <v>161700</v>
          </cell>
          <cell r="W1022" t="str">
            <v>161700 Institutt for klinisk odontologi</v>
          </cell>
          <cell r="X1022" t="str">
            <v>16 Det Odontologiske Fakultet</v>
          </cell>
          <cell r="Y1022" t="str">
            <v>1617 Inst For Klinisk Odontologi</v>
          </cell>
        </row>
        <row r="1023">
          <cell r="V1023">
            <v>161701</v>
          </cell>
          <cell r="W1023" t="str">
            <v>161701 &lt;avsluttet 1999&gt;IKO*s fellestjenester</v>
          </cell>
          <cell r="X1023" t="str">
            <v>16 Det Odontologiske Fakultet</v>
          </cell>
          <cell r="Y1023" t="str">
            <v>1617 Inst For Klinisk Odontologi</v>
          </cell>
        </row>
        <row r="1024">
          <cell r="V1024">
            <v>161702</v>
          </cell>
          <cell r="W1024" t="str">
            <v>161702 &lt;avsluttet 1999&gt;Klinikk for allmenn odontologi voksen</v>
          </cell>
          <cell r="X1024" t="str">
            <v>16 Det Odontologiske Fakultet</v>
          </cell>
          <cell r="Y1024" t="str">
            <v>1617 Inst For Klinisk Odontologi</v>
          </cell>
        </row>
        <row r="1025">
          <cell r="V1025">
            <v>161703</v>
          </cell>
          <cell r="W1025" t="str">
            <v>161703 &lt;avsluttet 1999&gt;Klinikk for allmenn odontologi barn</v>
          </cell>
          <cell r="X1025" t="str">
            <v>16 Det Odontologiske Fakultet</v>
          </cell>
          <cell r="Y1025" t="str">
            <v>1617 Inst For Klinisk Odontologi</v>
          </cell>
        </row>
        <row r="1026">
          <cell r="V1026">
            <v>161704</v>
          </cell>
          <cell r="W1026" t="str">
            <v>161704 &lt;avsluttet 1999&gt;Klinikk for spesialbehandling</v>
          </cell>
          <cell r="X1026" t="str">
            <v>16 Det Odontologiske Fakultet</v>
          </cell>
          <cell r="Y1026" t="str">
            <v>1617 Inst For Klinisk Odontologi</v>
          </cell>
        </row>
        <row r="1027">
          <cell r="V1027">
            <v>161705</v>
          </cell>
          <cell r="W1027" t="str">
            <v>161705 &lt;avsluttet 1999&gt;Klinikk for diagnostikk</v>
          </cell>
          <cell r="X1027" t="str">
            <v>16 Det Odontologiske Fakultet</v>
          </cell>
          <cell r="Y1027" t="str">
            <v>1617 Inst For Klinisk Odontologi</v>
          </cell>
        </row>
        <row r="1028">
          <cell r="V1028">
            <v>161706</v>
          </cell>
          <cell r="W1028" t="str">
            <v>161706 Dentalverkstedet</v>
          </cell>
          <cell r="X1028" t="str">
            <v>16 Det Odontologiske Fakultet</v>
          </cell>
          <cell r="Y1028" t="str">
            <v>1617 Inst For Klinisk Odontologi</v>
          </cell>
        </row>
        <row r="1029">
          <cell r="V1029">
            <v>161707</v>
          </cell>
          <cell r="W1029" t="str">
            <v>161707 Klinisk forskningslaboratorium</v>
          </cell>
          <cell r="X1029" t="str">
            <v>16 Det Odontologiske Fakultet</v>
          </cell>
          <cell r="Y1029" t="str">
            <v>1617 Inst For Klinisk Odontologi</v>
          </cell>
        </row>
        <row r="1030">
          <cell r="V1030">
            <v>161710</v>
          </cell>
          <cell r="W1030" t="str">
            <v>161710 Klinikk for allmenn odontologi voksen</v>
          </cell>
          <cell r="X1030" t="str">
            <v>16 Det Odontologiske Fakultet</v>
          </cell>
          <cell r="Y1030" t="str">
            <v>1617 Inst For Klinisk Odontologi</v>
          </cell>
        </row>
        <row r="1031">
          <cell r="V1031">
            <v>161720</v>
          </cell>
          <cell r="W1031" t="str">
            <v>161720 Klinikk for allmenn odontologi barn</v>
          </cell>
          <cell r="X1031" t="str">
            <v>16 Det Odontologiske Fakultet</v>
          </cell>
          <cell r="Y1031" t="str">
            <v>1617 Inst For Klinisk Odontologi</v>
          </cell>
        </row>
        <row r="1032">
          <cell r="V1032">
            <v>161730</v>
          </cell>
          <cell r="W1032" t="str">
            <v>161730 Klinikk for spesialbehandling</v>
          </cell>
          <cell r="X1032" t="str">
            <v>16 Det Odontologiske Fakultet</v>
          </cell>
          <cell r="Y1032" t="str">
            <v>1617 Inst For Klinisk Odontologi</v>
          </cell>
        </row>
        <row r="1033">
          <cell r="V1033">
            <v>161740</v>
          </cell>
          <cell r="W1033" t="str">
            <v>161740 Klinikk for diagnostikk</v>
          </cell>
          <cell r="X1033" t="str">
            <v>16 Det Odontologiske Fakultet</v>
          </cell>
          <cell r="Y1033" t="str">
            <v>1617 Inst For Klinisk Odontologi</v>
          </cell>
        </row>
        <row r="1034">
          <cell r="V1034">
            <v>161750</v>
          </cell>
          <cell r="W1034" t="str">
            <v>161750 Avdeling for kariologi og gerodontologi</v>
          </cell>
          <cell r="X1034" t="str">
            <v>16 Det Odontologiske Fakultet</v>
          </cell>
          <cell r="Y1034" t="str">
            <v>1617 Inst For Klinisk Odontologi</v>
          </cell>
        </row>
        <row r="1035">
          <cell r="V1035">
            <v>161751</v>
          </cell>
          <cell r="W1035" t="str">
            <v>161751 Avdeling for oral kirurgi og oral medisin</v>
          </cell>
          <cell r="X1035" t="str">
            <v>16 Det Odontologiske Fakultet</v>
          </cell>
          <cell r="Y1035" t="str">
            <v>1617 Inst For Klinisk Odontologi</v>
          </cell>
        </row>
        <row r="1036">
          <cell r="V1036">
            <v>161752</v>
          </cell>
          <cell r="W1036" t="str">
            <v>161752 Avdeling for protetikk og bittfunksjon</v>
          </cell>
          <cell r="X1036" t="str">
            <v>16 Det Odontologiske Fakultet</v>
          </cell>
          <cell r="Y1036" t="str">
            <v>1617 Inst For Klinisk Odontologi</v>
          </cell>
        </row>
        <row r="1037">
          <cell r="V1037">
            <v>161753</v>
          </cell>
          <cell r="W1037" t="str">
            <v>161753 Avdeling for endodonti</v>
          </cell>
          <cell r="X1037" t="str">
            <v>16 Det Odontologiske Fakultet</v>
          </cell>
          <cell r="Y1037" t="str">
            <v>1617 Inst For Klinisk Odontologi</v>
          </cell>
        </row>
        <row r="1038">
          <cell r="V1038">
            <v>161754</v>
          </cell>
          <cell r="W1038" t="str">
            <v>161754 Avdeling for periodonti</v>
          </cell>
          <cell r="X1038" t="str">
            <v>16 Det Odontologiske Fakultet</v>
          </cell>
          <cell r="Y1038" t="str">
            <v>1617 Inst For Klinisk Odontologi</v>
          </cell>
        </row>
        <row r="1039">
          <cell r="V1039">
            <v>161755</v>
          </cell>
          <cell r="W1039" t="str">
            <v>161755 Avdeling for kjeveortopedi</v>
          </cell>
          <cell r="X1039" t="str">
            <v>16 Det Odontologiske Fakultet</v>
          </cell>
          <cell r="Y1039" t="str">
            <v>1617 Inst For Klinisk Odontologi</v>
          </cell>
        </row>
        <row r="1040">
          <cell r="V1040">
            <v>161756</v>
          </cell>
          <cell r="W1040" t="str">
            <v>161756 Avdeling for pedodonti og adferdsfag</v>
          </cell>
          <cell r="X1040" t="str">
            <v>16 Det Odontologiske Fakultet</v>
          </cell>
          <cell r="Y1040" t="str">
            <v>1617 Inst For Klinisk Odontologi</v>
          </cell>
        </row>
        <row r="1041">
          <cell r="V1041">
            <v>161757</v>
          </cell>
          <cell r="W1041" t="str">
            <v>161757 Avdeling for kjeve- og ansiktsradiologi</v>
          </cell>
          <cell r="X1041" t="str">
            <v>16 Det Odontologiske Fakultet</v>
          </cell>
          <cell r="Y1041" t="str">
            <v>1617 Inst For Klinisk Odontologi</v>
          </cell>
        </row>
        <row r="1042">
          <cell r="V1042">
            <v>161758</v>
          </cell>
          <cell r="W1042" t="str">
            <v>161758 Senter for avansert kraniofacial diagnostikk og behandling</v>
          </cell>
          <cell r="X1042" t="str">
            <v>16 Det Odontologiske Fakultet</v>
          </cell>
          <cell r="Y1042" t="str">
            <v>1617 Inst For Klinisk Odontologi</v>
          </cell>
        </row>
        <row r="1043">
          <cell r="V1043">
            <v>161759</v>
          </cell>
          <cell r="W1043" t="str">
            <v>161759 Avdeling for patologi og rettsodontologi</v>
          </cell>
          <cell r="X1043" t="str">
            <v>16 Det Odontologiske Fakultet</v>
          </cell>
          <cell r="Y1043" t="str">
            <v>1617 Inst For Klinisk Odontologi</v>
          </cell>
        </row>
        <row r="1044">
          <cell r="V1044">
            <v>161760</v>
          </cell>
          <cell r="W1044" t="str">
            <v>161760 Seksjon for farmakologi og farmakoterapi</v>
          </cell>
          <cell r="X1044" t="str">
            <v>16 Det Odontologiske Fakultet</v>
          </cell>
          <cell r="Y1044" t="str">
            <v>1617 Inst For Klinisk Odontologi</v>
          </cell>
        </row>
        <row r="1045">
          <cell r="V1045">
            <v>161761</v>
          </cell>
          <cell r="W1045" t="str">
            <v>161761 Seksjon for samfunnsodontologi</v>
          </cell>
          <cell r="X1045" t="str">
            <v>16 Det Odontologiske Fakultet</v>
          </cell>
          <cell r="Y1045" t="str">
            <v>1617 Inst For Klinisk Odontologi</v>
          </cell>
        </row>
        <row r="1046">
          <cell r="V1046">
            <v>161762</v>
          </cell>
          <cell r="W1046" t="str">
            <v>161762 Seksjon for biomaterialer</v>
          </cell>
          <cell r="X1046" t="str">
            <v>16 Det Odontologiske Fakultet</v>
          </cell>
          <cell r="Y1046" t="str">
            <v>1617 Inst For Klinisk Odontologi</v>
          </cell>
        </row>
        <row r="1047">
          <cell r="V1047">
            <v>170000</v>
          </cell>
          <cell r="W1047" t="str">
            <v>170000 Det samfunnsvitenskapelige fakultet</v>
          </cell>
          <cell r="X1047" t="str">
            <v>17 Det Samfunnsvitenskapelige Fakultet</v>
          </cell>
          <cell r="Y1047" t="str">
            <v>1700 Sv-Fakultetet, Fak.Adm/Felles</v>
          </cell>
        </row>
        <row r="1048">
          <cell r="V1048">
            <v>170001</v>
          </cell>
          <cell r="W1048" t="str">
            <v>170001 &lt;avsluttet 1999&gt;Sv-Fakultetet, Fak.Adm/Felles</v>
          </cell>
          <cell r="X1048" t="str">
            <v>17 Det Samfunnsvitenskapelige Fakultet</v>
          </cell>
          <cell r="Y1048" t="str">
            <v>1700 Sv-Fakultetet, Fak.Adm/Felles</v>
          </cell>
        </row>
        <row r="1049">
          <cell r="V1049">
            <v>170002</v>
          </cell>
          <cell r="W1049" t="str">
            <v>170002 Fakultetsstyret, ufordelte midler</v>
          </cell>
          <cell r="X1049" t="str">
            <v>17 Det Samfunnsvitenskapelige Fakultet</v>
          </cell>
          <cell r="Y1049" t="str">
            <v>1700 Sv-Fakultetet, Fak.Adm/Felles</v>
          </cell>
        </row>
        <row r="1050">
          <cell r="V1050">
            <v>170010</v>
          </cell>
          <cell r="W1050" t="str">
            <v>170010 SV-fak Fakultetsadministrasjon</v>
          </cell>
          <cell r="X1050" t="str">
            <v>17 Det Samfunnsvitenskapelige Fakultet</v>
          </cell>
          <cell r="Y1050" t="str">
            <v>1700 Sv-Fakultetet, Fak.Adm/Felles</v>
          </cell>
        </row>
        <row r="1051">
          <cell r="V1051">
            <v>170011</v>
          </cell>
          <cell r="W1051" t="str">
            <v>170011 &lt;avsluttet 1999&gt;Education In Society,Science And Technol</v>
          </cell>
          <cell r="X1051" t="str">
            <v>17 Det Samfunnsvitenskapelige Fakultet</v>
          </cell>
          <cell r="Y1051" t="str">
            <v>1700 Sv-Fakultetet, Fak.Adm/Felles</v>
          </cell>
        </row>
        <row r="1052">
          <cell r="V1052">
            <v>170012</v>
          </cell>
          <cell r="W1052" t="str">
            <v>170012 &lt;avsluttet 1999&gt;Sommerskole I Komparative Metoder</v>
          </cell>
          <cell r="X1052" t="str">
            <v>17 Det Samfunnsvitenskapelige Fakultet</v>
          </cell>
          <cell r="Y1052" t="str">
            <v>1700 Sv-Fakultetet, Fak.Adm/Felles</v>
          </cell>
        </row>
        <row r="1053">
          <cell r="V1053">
            <v>170013</v>
          </cell>
          <cell r="W1053" t="str">
            <v>170013 &lt;avsluttet 1999&gt;Childwatch-International</v>
          </cell>
          <cell r="X1053" t="str">
            <v>17 Det Samfunnsvitenskapelige Fakultet</v>
          </cell>
          <cell r="Y1053" t="str">
            <v>1700 Sv-Fakultetet, Fak.Adm/Felles</v>
          </cell>
        </row>
        <row r="1054">
          <cell r="V1054">
            <v>170014</v>
          </cell>
          <cell r="W1054" t="str">
            <v>170014 &lt;avsluttet 1999&gt;Arena</v>
          </cell>
          <cell r="X1054" t="str">
            <v>17 Det Samfunnsvitenskapelige Fakultet</v>
          </cell>
          <cell r="Y1054" t="str">
            <v>1700 Sv-Fakultetet, Fak.Adm/Felles</v>
          </cell>
        </row>
        <row r="1055">
          <cell r="V1055">
            <v>170016</v>
          </cell>
          <cell r="W1055" t="str">
            <v>170016 &lt;avsluttet 1999&gt;Norsk Samfunnsvitenskapelige Datatjeneste</v>
          </cell>
          <cell r="X1055" t="str">
            <v>17 Det Samfunnsvitenskapelige Fakultet</v>
          </cell>
          <cell r="Y1055" t="str">
            <v>1700 Sv-Fakultetet, Fak.Adm/Felles</v>
          </cell>
        </row>
        <row r="1056">
          <cell r="V1056">
            <v>170017</v>
          </cell>
          <cell r="W1056" t="str">
            <v>170017 &lt;avsluttet 1999&gt;Prosjekt Baltikum</v>
          </cell>
          <cell r="X1056" t="str">
            <v>17 Det Samfunnsvitenskapelige Fakultet</v>
          </cell>
          <cell r="Y1056" t="str">
            <v>1700 Sv-Fakultetet, Fak.Adm/Felles</v>
          </cell>
        </row>
        <row r="1057">
          <cell r="V1057">
            <v>170020</v>
          </cell>
          <cell r="W1057" t="str">
            <v>170020 Sommerskole i komparative metoder</v>
          </cell>
          <cell r="X1057" t="str">
            <v>17 Det Samfunnsvitenskapelige Fakultet</v>
          </cell>
          <cell r="Y1057" t="str">
            <v>1700 Sv-Fakultetet, Fak.Adm/Felles</v>
          </cell>
        </row>
        <row r="1058">
          <cell r="V1058">
            <v>170030</v>
          </cell>
          <cell r="W1058" t="str">
            <v>170030 Childwatch International</v>
          </cell>
          <cell r="X1058" t="str">
            <v>17 Det Samfunnsvitenskapelige Fakultet</v>
          </cell>
          <cell r="Y1058" t="str">
            <v>1700 Sv-Fakultetet, Fak.Adm/Felles</v>
          </cell>
        </row>
        <row r="1059">
          <cell r="V1059">
            <v>170040</v>
          </cell>
          <cell r="W1059" t="str">
            <v>170040 ARENA</v>
          </cell>
          <cell r="X1059" t="str">
            <v>17 Det Samfunnsvitenskapelige Fakultet</v>
          </cell>
          <cell r="Y1059" t="str">
            <v>1700 Sv-Fakultetet, Fak.Adm/Felles</v>
          </cell>
        </row>
        <row r="1060">
          <cell r="V1060">
            <v>170050</v>
          </cell>
          <cell r="W1060" t="str">
            <v>170050 Norsk samfunnsvitenskapelig datatjeneste</v>
          </cell>
          <cell r="X1060" t="str">
            <v>17 Det Samfunnsvitenskapelige Fakultet</v>
          </cell>
          <cell r="Y1060" t="str">
            <v>1700 Sv-Fakultetet, Fak.Adm/Felles</v>
          </cell>
        </row>
        <row r="1061">
          <cell r="V1061">
            <v>170100</v>
          </cell>
          <cell r="W1061" t="str">
            <v>170100 Senter for teknologi, innovasjon og kultur</v>
          </cell>
          <cell r="X1061" t="str">
            <v>17 Det Samfunnsvitenskapelige Fakultet</v>
          </cell>
          <cell r="Y1061" t="str">
            <v>1701 Senter for teknologi, innovasjon og kultur</v>
          </cell>
        </row>
        <row r="1062">
          <cell r="V1062">
            <v>170110</v>
          </cell>
          <cell r="W1062" t="str">
            <v>170110 Prosjektforum</v>
          </cell>
          <cell r="X1062" t="str">
            <v>17 Det Samfunnsvitenskapelige Fakultet</v>
          </cell>
          <cell r="Y1062" t="str">
            <v>1701 Senter for teknologi, innovasjon og kultur</v>
          </cell>
        </row>
        <row r="1063">
          <cell r="V1063">
            <v>170300</v>
          </cell>
          <cell r="W1063" t="str">
            <v>170300 &lt;avsluttet 1999&gt;Pedagogisk Forskningsinstitutt</v>
          </cell>
          <cell r="X1063" t="str">
            <v>17 Det Samfunnsvitenskapelige Fakultet</v>
          </cell>
          <cell r="Y1063" t="str">
            <v>1703 Pedagogisk Forskningsinstitutt</v>
          </cell>
        </row>
        <row r="1064">
          <cell r="V1064">
            <v>170400</v>
          </cell>
          <cell r="W1064" t="str">
            <v>170400 ARENA - Senter for europaforskning</v>
          </cell>
          <cell r="X1064" t="str">
            <v>17 Det Samfunnsvitenskapelige Fakultet</v>
          </cell>
          <cell r="Y1064" t="str">
            <v>1704 ARENA - Senter for Europaforskning</v>
          </cell>
        </row>
        <row r="1065">
          <cell r="V1065">
            <v>170500</v>
          </cell>
          <cell r="W1065" t="str">
            <v>170500 Psykologisk institutt</v>
          </cell>
          <cell r="X1065" t="str">
            <v>17 Det Samfunnsvitenskapelige Fakultet</v>
          </cell>
          <cell r="Y1065" t="str">
            <v>1705 Psykologisk Institutt</v>
          </cell>
        </row>
        <row r="1066">
          <cell r="V1066">
            <v>170600</v>
          </cell>
          <cell r="W1066" t="str">
            <v>170600 Økonomisk institutt</v>
          </cell>
          <cell r="X1066" t="str">
            <v>17 Det Samfunnsvitenskapelige Fakultet</v>
          </cell>
          <cell r="Y1066" t="str">
            <v>1706 Sosialøkonomisk Institutt</v>
          </cell>
        </row>
        <row r="1067">
          <cell r="V1067">
            <v>170610</v>
          </cell>
          <cell r="W1067" t="str">
            <v>170610 Senter for fremragende forskning - Equality, sosial Organization and Performance (ESOP)</v>
          </cell>
          <cell r="X1067" t="str">
            <v>17 Det Samfunnsvitenskapelige Fakultet</v>
          </cell>
          <cell r="Y1067" t="str">
            <v>1706 Sosialøkonomisk Institutt</v>
          </cell>
        </row>
        <row r="1068">
          <cell r="V1068">
            <v>170700</v>
          </cell>
          <cell r="W1068" t="str">
            <v>170700 Institutt for sosiologi og samfunnsgeografi</v>
          </cell>
          <cell r="X1068" t="str">
            <v>17 Det Samfunnsvitenskapelige Fakultet</v>
          </cell>
          <cell r="Y1068" t="str">
            <v>1707 Instituttet For Sosiologi</v>
          </cell>
        </row>
        <row r="1069">
          <cell r="V1069">
            <v>170701</v>
          </cell>
          <cell r="W1069" t="str">
            <v>170701 &lt;avsluttet 1999&gt;Samfunnsgeografi Avdeling For</v>
          </cell>
          <cell r="X1069" t="str">
            <v>17 Det Samfunnsvitenskapelige Fakultet</v>
          </cell>
          <cell r="Y1069" t="str">
            <v>1707 Instituttet For Sosiologi</v>
          </cell>
        </row>
        <row r="1070">
          <cell r="V1070">
            <v>170702</v>
          </cell>
          <cell r="W1070" t="str">
            <v>170702 &lt;avsluttet 1999&gt;Prosjektforum</v>
          </cell>
          <cell r="X1070" t="str">
            <v>17 Det Samfunnsvitenskapelige Fakultet</v>
          </cell>
          <cell r="Y1070" t="str">
            <v>1707 Instituttet For Sosiologi</v>
          </cell>
        </row>
        <row r="1071">
          <cell r="V1071">
            <v>170703</v>
          </cell>
          <cell r="W1071" t="str">
            <v>170703 &lt;avsluttet 1999&gt;Osloforskning</v>
          </cell>
          <cell r="X1071" t="str">
            <v>17 Det Samfunnsvitenskapelige Fakultet</v>
          </cell>
          <cell r="Y1071" t="str">
            <v>1707 Instituttet For Sosiologi</v>
          </cell>
        </row>
        <row r="1072">
          <cell r="V1072">
            <v>170710</v>
          </cell>
          <cell r="W1072" t="str">
            <v>170710 Seksjon for sosiologi</v>
          </cell>
          <cell r="X1072" t="str">
            <v>17 Det Samfunnsvitenskapelige Fakultet</v>
          </cell>
          <cell r="Y1072" t="str">
            <v>1707 Instituttet For Sosiologi</v>
          </cell>
        </row>
        <row r="1073">
          <cell r="V1073">
            <v>170720</v>
          </cell>
          <cell r="W1073" t="str">
            <v>170720 Seksjon for samfunnsgeografi</v>
          </cell>
          <cell r="X1073" t="str">
            <v>17 Det Samfunnsvitenskapelige Fakultet</v>
          </cell>
          <cell r="Y1073" t="str">
            <v>1707 Instituttet For Sosiologi</v>
          </cell>
        </row>
        <row r="1074">
          <cell r="V1074">
            <v>170730</v>
          </cell>
          <cell r="W1074" t="str">
            <v>170730 Seksjon for Osloforskning</v>
          </cell>
          <cell r="X1074" t="str">
            <v>17 Det Samfunnsvitenskapelige Fakultet</v>
          </cell>
          <cell r="Y1074" t="str">
            <v>1707 Instituttet For Sosiologi</v>
          </cell>
        </row>
        <row r="1075">
          <cell r="V1075">
            <v>170800</v>
          </cell>
          <cell r="W1075" t="str">
            <v>170800 Institutt for statsvitenskap</v>
          </cell>
          <cell r="X1075" t="str">
            <v>17 Det Samfunnsvitenskapelige Fakultet</v>
          </cell>
          <cell r="Y1075" t="str">
            <v>1708 Institutt For Statsvitenskap</v>
          </cell>
        </row>
        <row r="1076">
          <cell r="V1076">
            <v>170900</v>
          </cell>
          <cell r="W1076" t="str">
            <v>170900 Sosialantropologisk institutt</v>
          </cell>
          <cell r="X1076" t="str">
            <v>17 Det Samfunnsvitenskapelige Fakultet</v>
          </cell>
          <cell r="Y1076" t="str">
            <v>1709 Institutt Og Museum For Antropologi</v>
          </cell>
        </row>
        <row r="1077">
          <cell r="V1077">
            <v>170901</v>
          </cell>
          <cell r="W1077" t="str">
            <v>170901 &lt;avsluttet 1999&gt;Etnografisk Museum</v>
          </cell>
          <cell r="X1077" t="str">
            <v>17 Det Samfunnsvitenskapelige Fakultet</v>
          </cell>
          <cell r="Y1077" t="str">
            <v>1709 Institutt Og Museum For Antropologi</v>
          </cell>
        </row>
        <row r="1078">
          <cell r="V1078">
            <v>170910</v>
          </cell>
          <cell r="W1078" t="str">
            <v>170910 Kulturell kompleksistet i det nye Norge</v>
          </cell>
          <cell r="X1078" t="str">
            <v>17 Det Samfunnsvitenskapelige Fakultet</v>
          </cell>
          <cell r="Y1078" t="str">
            <v>1709 Institutt Og Museum For Antropologi</v>
          </cell>
        </row>
        <row r="1079">
          <cell r="V1079">
            <v>180000</v>
          </cell>
          <cell r="W1079" t="str">
            <v>180000 Det utdanningsvitenskapelige fakultet</v>
          </cell>
          <cell r="X1079" t="str">
            <v>18 Utdanningsvitenskapelig Fakultet</v>
          </cell>
          <cell r="Y1079" t="str">
            <v>1800 Utdanningsvitenskapelig Fakultet, Felles</v>
          </cell>
        </row>
        <row r="1080">
          <cell r="V1080">
            <v>180001</v>
          </cell>
          <cell r="W1080" t="str">
            <v>180001 &lt;avsluttet 1999&gt;Utdanningsvitenskapelig Fakultet, Felles</v>
          </cell>
          <cell r="X1080" t="str">
            <v>18 Utdanningsvitenskapelig Fakultet</v>
          </cell>
          <cell r="Y1080" t="str">
            <v>1800 Utdanningsvitenskapelig Fakultet, Felles</v>
          </cell>
        </row>
        <row r="1081">
          <cell r="V1081">
            <v>180002</v>
          </cell>
          <cell r="W1081" t="str">
            <v>180002 Utdanningsvitenskapelig Fakultet, Fakultetssekretariatet</v>
          </cell>
          <cell r="X1081" t="str">
            <v>18 Utdanningsvitenskapelig Fakultet</v>
          </cell>
          <cell r="Y1081" t="str">
            <v>1800 Utdanningsvitenskapelig Fakultet, Felles</v>
          </cell>
        </row>
        <row r="1082">
          <cell r="V1082">
            <v>180003</v>
          </cell>
          <cell r="W1082" t="str">
            <v>180003 Personalseksjonen</v>
          </cell>
          <cell r="X1082" t="str">
            <v>18 Utdanningsvitenskapelig Fakultet</v>
          </cell>
          <cell r="Y1082" t="str">
            <v>1800 Utdanningsvitenskapelig Fakultet, Felles</v>
          </cell>
        </row>
        <row r="1083">
          <cell r="V1083">
            <v>180004</v>
          </cell>
          <cell r="W1083" t="str">
            <v>180004 Arkivseksjonen</v>
          </cell>
          <cell r="X1083" t="str">
            <v>18 Utdanningsvitenskapelig Fakultet</v>
          </cell>
          <cell r="Y1083" t="str">
            <v>1800 Utdanningsvitenskapelig Fakultet, Felles</v>
          </cell>
        </row>
        <row r="1084">
          <cell r="V1084">
            <v>180005</v>
          </cell>
          <cell r="W1084" t="str">
            <v>180005 Info-seksjonen</v>
          </cell>
          <cell r="X1084" t="str">
            <v>18 Utdanningsvitenskapelig Fakultet</v>
          </cell>
          <cell r="Y1084" t="str">
            <v>1800 Utdanningsvitenskapelig Fakultet, Felles</v>
          </cell>
        </row>
        <row r="1085">
          <cell r="V1085">
            <v>180006</v>
          </cell>
          <cell r="W1085" t="str">
            <v>180006 IT-seksjonen</v>
          </cell>
          <cell r="X1085" t="str">
            <v>18 Utdanningsvitenskapelig Fakultet</v>
          </cell>
          <cell r="Y1085" t="str">
            <v>1800 Utdanningsvitenskapelig Fakultet, Felles</v>
          </cell>
        </row>
        <row r="1086">
          <cell r="V1086">
            <v>180010</v>
          </cell>
          <cell r="W1086" t="str">
            <v>180010 &lt;avsluttet 1999&gt;InterMedia Drift</v>
          </cell>
          <cell r="X1086" t="str">
            <v>18 Utdanningsvitenskapelig Fakultet</v>
          </cell>
          <cell r="Y1086" t="str">
            <v>1800 Utdanningsvitenskapelig Fakultet, Felles</v>
          </cell>
        </row>
        <row r="1087">
          <cell r="V1087">
            <v>180011</v>
          </cell>
          <cell r="W1087" t="str">
            <v>180011 KTK</v>
          </cell>
          <cell r="X1087" t="str">
            <v>18 Utdanningsvitenskapelig Fakultet</v>
          </cell>
          <cell r="Y1087" t="str">
            <v>1800 Utdanningsvitenskapelig Fakultet, Felles</v>
          </cell>
        </row>
        <row r="1088">
          <cell r="V1088">
            <v>180012</v>
          </cell>
          <cell r="W1088" t="str">
            <v>180012 Paris Kontor</v>
          </cell>
          <cell r="X1088" t="str">
            <v>18 Utdanningsvitenskapelig Fakultet</v>
          </cell>
          <cell r="Y1088" t="str">
            <v>1800 Utdanningsvitenskapelig Fakultet, Felles</v>
          </cell>
        </row>
        <row r="1089">
          <cell r="V1089">
            <v>180013</v>
          </cell>
          <cell r="W1089">
            <v>180013</v>
          </cell>
          <cell r="X1089" t="str">
            <v>18 Utdanningsvitenskapelig Fakultet</v>
          </cell>
          <cell r="Y1089" t="str">
            <v>1800 Utdanningsvitenskapelig Fakultet, Felles</v>
          </cell>
        </row>
        <row r="1090">
          <cell r="V1090">
            <v>180014</v>
          </cell>
          <cell r="W1090">
            <v>180014</v>
          </cell>
          <cell r="X1090" t="str">
            <v>18 Utdanningsvitenskapelig Fakultet</v>
          </cell>
          <cell r="Y1090" t="str">
            <v>1800 Utdanningsvitenskapelig Fakultet, Felles</v>
          </cell>
        </row>
        <row r="1091">
          <cell r="V1091">
            <v>180020</v>
          </cell>
          <cell r="W1091" t="str">
            <v>180020 Forsknings/kompetansenettverk for IT</v>
          </cell>
          <cell r="X1091" t="str">
            <v>18 Utdanningsvitenskapelig Fakultet</v>
          </cell>
          <cell r="Y1091" t="str">
            <v>1800 Utdanningsvitenskapelig Fakultet, Felles</v>
          </cell>
        </row>
        <row r="1092">
          <cell r="V1092">
            <v>180100</v>
          </cell>
          <cell r="W1092" t="str">
            <v>180100 Pedagogisk forskningsinstitutt</v>
          </cell>
          <cell r="X1092" t="str">
            <v>18 Utdanningsvitenskapelig Fakultet</v>
          </cell>
          <cell r="Y1092" t="str">
            <v>1801 Pedagogisk Forskningsinstitutt</v>
          </cell>
        </row>
        <row r="1093">
          <cell r="V1093">
            <v>180130</v>
          </cell>
          <cell r="W1093" t="str">
            <v>180130 UNIPED</v>
          </cell>
          <cell r="X1093" t="str">
            <v>18 Utdanningsvitenskapelig Fakultet</v>
          </cell>
          <cell r="Y1093" t="str">
            <v>1801 Pedagogisk Forskningsinstitutt</v>
          </cell>
        </row>
        <row r="1094">
          <cell r="V1094">
            <v>180150</v>
          </cell>
          <cell r="W1094" t="str">
            <v>180150 Oppdragsgruppen</v>
          </cell>
          <cell r="X1094" t="str">
            <v>18 Utdanningsvitenskapelig Fakultet</v>
          </cell>
          <cell r="Y1094" t="str">
            <v>1801 Pedagogisk Forskningsinstitutt</v>
          </cell>
        </row>
        <row r="1095">
          <cell r="V1095">
            <v>180200</v>
          </cell>
          <cell r="W1095" t="str">
            <v>180200 Institutt for lærerutdanning og skoleutvikling</v>
          </cell>
          <cell r="X1095" t="str">
            <v>18 Utdanningsvitenskapelig Fakultet</v>
          </cell>
          <cell r="Y1095" t="str">
            <v>1802 Inst For Lærerutd Og Skoleutvikling</v>
          </cell>
        </row>
        <row r="1096">
          <cell r="V1096">
            <v>180300</v>
          </cell>
          <cell r="W1096" t="str">
            <v>180300 Institutt for spesialpedagogikk</v>
          </cell>
          <cell r="X1096" t="str">
            <v>18 Utdanningsvitenskapelig Fakultet</v>
          </cell>
          <cell r="Y1096" t="str">
            <v>1803 Spesialpedagogikk, Institutt For</v>
          </cell>
        </row>
        <row r="1097">
          <cell r="V1097">
            <v>180301</v>
          </cell>
          <cell r="W1097" t="str">
            <v>180301 &lt;avsluttet 1999&gt;Isp, Tv -Avdelingen</v>
          </cell>
          <cell r="X1097" t="str">
            <v>18 Utdanningsvitenskapelig Fakultet</v>
          </cell>
          <cell r="Y1097" t="str">
            <v>1803 Spesialpedagogikk, Institutt For</v>
          </cell>
        </row>
        <row r="1098">
          <cell r="V1098">
            <v>180302</v>
          </cell>
          <cell r="W1098" t="str">
            <v>180302 &lt;avsluttet 1999&gt;Isp, Ibby</v>
          </cell>
          <cell r="X1098" t="str">
            <v>18 Utdanningsvitenskapelig Fakultet</v>
          </cell>
          <cell r="Y1098" t="str">
            <v>1803 Spesialpedagogikk, Institutt For</v>
          </cell>
        </row>
        <row r="1099">
          <cell r="V1099">
            <v>180303</v>
          </cell>
          <cell r="W1099" t="str">
            <v>180303 &lt;avsluttet 1999&gt;Isp, Obs-Avdelingen</v>
          </cell>
          <cell r="X1099" t="str">
            <v>18 Utdanningsvitenskapelig Fakultet</v>
          </cell>
          <cell r="Y1099" t="str">
            <v>1803 Spesialpedagogikk, Institutt For</v>
          </cell>
        </row>
        <row r="1100">
          <cell r="V1100">
            <v>180304</v>
          </cell>
          <cell r="W1100" t="str">
            <v>180304 &lt;avsluttet 1999&gt;Isp, Internasjonal Avdeling</v>
          </cell>
          <cell r="X1100" t="str">
            <v>18 Utdanningsvitenskapelig Fakultet</v>
          </cell>
          <cell r="Y1100" t="str">
            <v>1803 Spesialpedagogikk, Institutt For</v>
          </cell>
        </row>
        <row r="1101">
          <cell r="V1101">
            <v>180305</v>
          </cell>
          <cell r="W1101" t="str">
            <v>180305 &lt;avsluttet 1999&gt;Isp, Edb-Avdelingen</v>
          </cell>
          <cell r="X1101" t="str">
            <v>18 Utdanningsvitenskapelig Fakultet</v>
          </cell>
          <cell r="Y1101" t="str">
            <v>1803 Spesialpedagogikk, Institutt For</v>
          </cell>
        </row>
        <row r="1102">
          <cell r="V1102">
            <v>180306</v>
          </cell>
          <cell r="W1102" t="str">
            <v>180306 &lt;avsluttet 1999&gt;Isp, Autismeprogrammet</v>
          </cell>
          <cell r="X1102" t="str">
            <v>18 Utdanningsvitenskapelig Fakultet</v>
          </cell>
          <cell r="Y1102" t="str">
            <v>1803 Spesialpedagogikk, Institutt For</v>
          </cell>
        </row>
        <row r="1103">
          <cell r="V1103">
            <v>180310</v>
          </cell>
          <cell r="W1103" t="str">
            <v>180310 Seksjon for internasjonalt arbeid</v>
          </cell>
          <cell r="X1103" t="str">
            <v>18 Utdanningsvitenskapelig Fakultet</v>
          </cell>
          <cell r="Y1103" t="str">
            <v>1803 Spesialpedagogikk, Institutt For</v>
          </cell>
        </row>
        <row r="1104">
          <cell r="V1104">
            <v>180320</v>
          </cell>
          <cell r="W1104" t="str">
            <v>180320 Klinisk seksjon</v>
          </cell>
          <cell r="X1104" t="str">
            <v>18 Utdanningsvitenskapelig Fakultet</v>
          </cell>
          <cell r="Y1104" t="str">
            <v>1803 Spesialpedagogikk, Institutt For</v>
          </cell>
        </row>
        <row r="1105">
          <cell r="V1105">
            <v>180330</v>
          </cell>
          <cell r="W1105" t="str">
            <v>180330 Internasjonalt dokumentasjonssenter for bøker om og for funksjonshemmede (IBBY)</v>
          </cell>
          <cell r="X1105" t="str">
            <v>18 Utdanningsvitenskapelig Fakultet</v>
          </cell>
          <cell r="Y1105" t="str">
            <v>1803 Spesialpedagogikk, Institutt For</v>
          </cell>
        </row>
        <row r="1106">
          <cell r="V1106">
            <v>180340</v>
          </cell>
          <cell r="W1106" t="str">
            <v>180340 Autismeenheten</v>
          </cell>
          <cell r="X1106" t="str">
            <v>18 Utdanningsvitenskapelig Fakultet</v>
          </cell>
          <cell r="Y1106" t="str">
            <v>1803 Spesialpedagogikk, Institutt For</v>
          </cell>
        </row>
        <row r="1107">
          <cell r="V1107">
            <v>180400</v>
          </cell>
          <cell r="W1107" t="str">
            <v>180400 InterMedia</v>
          </cell>
          <cell r="X1107" t="str">
            <v>18 Utdanningsvitenskapelig Fakultet</v>
          </cell>
          <cell r="Y1107" t="str">
            <v>1804 Intermedia</v>
          </cell>
        </row>
        <row r="1108">
          <cell r="V1108">
            <v>180401</v>
          </cell>
          <cell r="W1108" t="str">
            <v>180401 Forskning</v>
          </cell>
          <cell r="X1108" t="str">
            <v>18 Utdanningsvitenskapelig Fakultet</v>
          </cell>
          <cell r="Y1108" t="str">
            <v>1804 Intermedia</v>
          </cell>
        </row>
        <row r="1109">
          <cell r="V1109">
            <v>180402</v>
          </cell>
          <cell r="W1109" t="str">
            <v>180402 Formidlingsstøtte</v>
          </cell>
          <cell r="X1109" t="str">
            <v>18 Utdanningsvitenskapelig Fakultet</v>
          </cell>
          <cell r="Y1109" t="str">
            <v>1804 Intermedia</v>
          </cell>
        </row>
        <row r="1110">
          <cell r="V1110">
            <v>180403</v>
          </cell>
          <cell r="W1110" t="str">
            <v>180403 Lab</v>
          </cell>
          <cell r="X1110" t="str">
            <v>18 Utdanningsvitenskapelig Fakultet</v>
          </cell>
          <cell r="Y1110" t="str">
            <v>1804 Intermedia</v>
          </cell>
        </row>
        <row r="1111">
          <cell r="V1111">
            <v>180410</v>
          </cell>
          <cell r="W1111" t="str">
            <v>180410 &lt;avsluttet 1999&gt;InterMedia Drift</v>
          </cell>
          <cell r="X1111" t="str">
            <v>18 Utdanningsvitenskapelig Fakultet</v>
          </cell>
          <cell r="Y1111" t="str">
            <v>1804 Intermedia</v>
          </cell>
        </row>
        <row r="1112">
          <cell r="V1112">
            <v>180411</v>
          </cell>
          <cell r="W1112" t="str">
            <v>180411 Kommunikasjon, teknologi og kultur (KTK)</v>
          </cell>
          <cell r="X1112" t="str">
            <v>18 Utdanningsvitenskapelig Fakultet</v>
          </cell>
          <cell r="Y1112" t="str">
            <v>1804 Intermedia</v>
          </cell>
        </row>
        <row r="1113">
          <cell r="V1113">
            <v>180420</v>
          </cell>
          <cell r="W1113" t="str">
            <v>180420 Competence and Media Convergence</v>
          </cell>
          <cell r="X1113" t="str">
            <v>18 Utdanningsvitenskapelig Fakultet</v>
          </cell>
          <cell r="Y1113" t="str">
            <v>1804 Intermedia</v>
          </cell>
        </row>
        <row r="1114">
          <cell r="V1114">
            <v>180430</v>
          </cell>
          <cell r="W1114" t="str">
            <v>180430 Digital Design</v>
          </cell>
          <cell r="X1114" t="str">
            <v>18 Utdanningsvitenskapelig Fakultet</v>
          </cell>
          <cell r="Y1114" t="str">
            <v>1804 Intermedia</v>
          </cell>
        </row>
        <row r="1115">
          <cell r="V1115">
            <v>180500</v>
          </cell>
          <cell r="W1115" t="str">
            <v>180500 ITU-forsknings- og kompetansenettverk for IT i utdanning</v>
          </cell>
          <cell r="X1115" t="str">
            <v>18 Utdanningsvitenskapelig Fakultet</v>
          </cell>
          <cell r="Y1115" t="str">
            <v>1805 ITU - forsknings- og kompetansenettverk for IT i utdanning</v>
          </cell>
        </row>
        <row r="1116">
          <cell r="V1116">
            <v>180600</v>
          </cell>
          <cell r="W1116" t="str">
            <v>180600 Nasjonal forskningskole i utdanningsvitenskap</v>
          </cell>
          <cell r="X1116" t="str">
            <v>18 Utdanningsvitenskapelig Fakultet</v>
          </cell>
          <cell r="Y1116" t="str">
            <v>1806 Nasjonal forskningskole i utdanningsvitenskap</v>
          </cell>
        </row>
        <row r="1117">
          <cell r="V1117">
            <v>270000</v>
          </cell>
          <cell r="W1117" t="str">
            <v>270000 Kulturhistorisk museum, Universitetet i Oslo</v>
          </cell>
          <cell r="X1117" t="str">
            <v>27 Kulturhistorisk museum, Universitetet i Oslo</v>
          </cell>
          <cell r="Y1117" t="str">
            <v>2700 KHM/Felles</v>
          </cell>
        </row>
        <row r="1118">
          <cell r="V1118">
            <v>270001</v>
          </cell>
          <cell r="W1118" t="str">
            <v>270001 Administrasjon og fellesfunksjoner</v>
          </cell>
          <cell r="X1118" t="str">
            <v>27 Kulturhistorisk museum, Universitetet i Oslo</v>
          </cell>
          <cell r="Y1118" t="str">
            <v>2700 KHM/Felles</v>
          </cell>
        </row>
        <row r="1119">
          <cell r="V1119">
            <v>270002</v>
          </cell>
          <cell r="W1119" t="str">
            <v>270002 Kulturhistorisk museum, Forskningsadministrasjon</v>
          </cell>
          <cell r="X1119" t="str">
            <v>27 Kulturhistorisk museum, Universitetet i Oslo</v>
          </cell>
          <cell r="Y1119" t="str">
            <v>2700 KHM/Felles</v>
          </cell>
        </row>
        <row r="1120">
          <cell r="V1120">
            <v>270003</v>
          </cell>
          <cell r="W1120" t="str">
            <v>270003 Kulturhistorisk museum, Nytt museum Bjørvika</v>
          </cell>
          <cell r="X1120" t="str">
            <v>27 Kulturhistorisk museum, Universitetet i Oslo</v>
          </cell>
          <cell r="Y1120" t="str">
            <v>2700 KHM/Felles</v>
          </cell>
        </row>
        <row r="1121">
          <cell r="V1121">
            <v>270010</v>
          </cell>
          <cell r="W1121" t="str">
            <v>270010 Kulturhistorisk museum, Grupper for personal, HMS og drifttjenester</v>
          </cell>
          <cell r="X1121" t="str">
            <v>27 Kulturhistorisk museum, Universitetet i Oslo</v>
          </cell>
          <cell r="Y1121" t="str">
            <v>2700 KHM/Felles</v>
          </cell>
        </row>
        <row r="1122">
          <cell r="V1122">
            <v>270011</v>
          </cell>
          <cell r="W1122" t="str">
            <v>270011 Kulturhistorisk museum, Gruppe regnskap, økonomistyring og IT-tjenester</v>
          </cell>
          <cell r="X1122" t="str">
            <v>27 Kulturhistorisk museum, Universitetet i Oslo</v>
          </cell>
          <cell r="Y1122" t="str">
            <v>2700 KHM/Felles</v>
          </cell>
        </row>
        <row r="1123">
          <cell r="V1123">
            <v>270012</v>
          </cell>
          <cell r="W1123" t="str">
            <v>270012 Informasjon og markedsføring, KHM</v>
          </cell>
          <cell r="X1123" t="str">
            <v>27 Kulturhistorisk museum, Universitetet i Oslo</v>
          </cell>
          <cell r="Y1123" t="str">
            <v>2700 KHM/Felles</v>
          </cell>
        </row>
        <row r="1124">
          <cell r="V1124">
            <v>270013</v>
          </cell>
          <cell r="W1124" t="str">
            <v>270013 Nytt museum Bjørvika</v>
          </cell>
          <cell r="X1124" t="str">
            <v>27 Kulturhistorisk museum, Universitetet i Oslo</v>
          </cell>
          <cell r="Y1124" t="str">
            <v>2700 KHM/Felles</v>
          </cell>
        </row>
        <row r="1125">
          <cell r="V1125">
            <v>270014</v>
          </cell>
          <cell r="W1125" t="str">
            <v>270014 Forskningsadministrasjon</v>
          </cell>
          <cell r="X1125" t="str">
            <v>27 Kulturhistorisk museum, Universitetet i Oslo</v>
          </cell>
          <cell r="Y1125" t="str">
            <v>2700 KHM/Felles</v>
          </cell>
        </row>
        <row r="1126">
          <cell r="V1126">
            <v>270020</v>
          </cell>
          <cell r="W1126" t="str">
            <v>270020 Entrekasse VSH</v>
          </cell>
          <cell r="X1126" t="str">
            <v>27 Kulturhistorisk museum, Universitetet i Oslo</v>
          </cell>
          <cell r="Y1126" t="str">
            <v>2700 KHM/Felles</v>
          </cell>
        </row>
        <row r="1127">
          <cell r="V1127">
            <v>270025</v>
          </cell>
          <cell r="W1127" t="str">
            <v>270025 KHM/Historisk Museum, entrekasse</v>
          </cell>
          <cell r="X1127" t="str">
            <v>27 Kulturhistorisk museum, Universitetet i Oslo</v>
          </cell>
          <cell r="Y1127" t="str">
            <v>2700 KHM/Felles</v>
          </cell>
        </row>
        <row r="1128">
          <cell r="V1128">
            <v>270030</v>
          </cell>
          <cell r="W1128" t="str">
            <v>270030 Kulturhistorisk museum, Gruppe for forretningsdrift</v>
          </cell>
          <cell r="X1128" t="str">
            <v>27 Kulturhistorisk museum, Universitetet i Oslo</v>
          </cell>
          <cell r="Y1128" t="str">
            <v>2700 KHM/Felles</v>
          </cell>
        </row>
        <row r="1129">
          <cell r="V1129">
            <v>270031</v>
          </cell>
          <cell r="W1129" t="str">
            <v>270031 Historisk Museum, Suvenirbutikken</v>
          </cell>
          <cell r="X1129" t="str">
            <v>27 Kulturhistorisk museum, Universitetet i Oslo</v>
          </cell>
          <cell r="Y1129" t="str">
            <v>2700 KHM/Felles</v>
          </cell>
        </row>
        <row r="1130">
          <cell r="V1130">
            <v>270035</v>
          </cell>
          <cell r="W1130" t="str">
            <v>270035 Vikingskipshuset, kiosk</v>
          </cell>
          <cell r="X1130" t="str">
            <v>27 Kulturhistorisk museum, Universitetet i Oslo</v>
          </cell>
          <cell r="Y1130" t="str">
            <v>2700 KHM/Felles</v>
          </cell>
        </row>
        <row r="1131">
          <cell r="V1131">
            <v>270040</v>
          </cell>
          <cell r="W1131" t="str">
            <v>270040 KHM/Isegran</v>
          </cell>
          <cell r="X1131" t="str">
            <v>27 Kulturhistorisk museum, Universitetet i Oslo</v>
          </cell>
          <cell r="Y1131" t="str">
            <v>2700 KHM/Felles</v>
          </cell>
        </row>
        <row r="1132">
          <cell r="V1132">
            <v>270050</v>
          </cell>
          <cell r="W1132" t="str">
            <v>270050 REVITA</v>
          </cell>
          <cell r="X1132" t="str">
            <v>27 Kulturhistorisk museum, Universitetet i Oslo</v>
          </cell>
          <cell r="Y1132" t="str">
            <v>2700 KHM/Felles</v>
          </cell>
        </row>
        <row r="1133">
          <cell r="V1133">
            <v>271000</v>
          </cell>
          <cell r="W1133" t="str">
            <v>271000 Arkeologisk seksjon</v>
          </cell>
          <cell r="X1133" t="str">
            <v>27 Kulturhistorisk museum, Universitetet i Oslo</v>
          </cell>
          <cell r="Y1133" t="str">
            <v>2710 KHM/Arkeologisk seksjon</v>
          </cell>
        </row>
        <row r="1134">
          <cell r="V1134">
            <v>272000</v>
          </cell>
          <cell r="W1134" t="str">
            <v>272000 Fornminneseksjonen</v>
          </cell>
          <cell r="X1134" t="str">
            <v>27 Kulturhistorisk museum, Universitetet i Oslo</v>
          </cell>
          <cell r="Y1134" t="str">
            <v>2720 KHM/Fornminneseksjonen</v>
          </cell>
        </row>
        <row r="1135">
          <cell r="V1135">
            <v>273000</v>
          </cell>
          <cell r="W1135" t="str">
            <v>273000 Etnografisk museum</v>
          </cell>
          <cell r="X1135" t="str">
            <v>27 Kulturhistorisk museum, Universitetet i Oslo</v>
          </cell>
          <cell r="Y1135" t="str">
            <v>2730 KHM/Etnografisk seksjon</v>
          </cell>
        </row>
        <row r="1136">
          <cell r="V1136">
            <v>274000</v>
          </cell>
          <cell r="W1136" t="str">
            <v>274000 Dokumentasjonsseksjonen</v>
          </cell>
          <cell r="X1136" t="str">
            <v>27 Kulturhistorisk museum, Universitetet i Oslo</v>
          </cell>
          <cell r="Y1136" t="str">
            <v>2740 KHM/Dokumentasjonsseksjonen</v>
          </cell>
        </row>
        <row r="1137">
          <cell r="V1137">
            <v>275000</v>
          </cell>
          <cell r="W1137" t="str">
            <v>275000 Konserveringsseksjonen</v>
          </cell>
          <cell r="X1137" t="str">
            <v>27 Kulturhistorisk museum, Universitetet i Oslo</v>
          </cell>
          <cell r="Y1137" t="str">
            <v>2750 KHM/Konserveringsseksjonen</v>
          </cell>
        </row>
        <row r="1138">
          <cell r="V1138">
            <v>276000</v>
          </cell>
          <cell r="W1138" t="str">
            <v>276000 Utstillings- og publikumsseksjonen</v>
          </cell>
          <cell r="X1138" t="str">
            <v>27 Kulturhistorisk museum, Universitetet i Oslo</v>
          </cell>
          <cell r="Y1138" t="str">
            <v>2760 KHM/Utstillings- og publikumsseksjonen</v>
          </cell>
        </row>
        <row r="1139">
          <cell r="V1139">
            <v>276010</v>
          </cell>
          <cell r="W1139" t="str">
            <v>276010 KHM/Informasjon og markedsføring</v>
          </cell>
          <cell r="X1139" t="str">
            <v>27 Kulturhistorisk museum, Universitetet i Oslo</v>
          </cell>
          <cell r="Y1139" t="str">
            <v>2760 KHM/Utstillings- og publikumsseksjonen</v>
          </cell>
        </row>
        <row r="1140">
          <cell r="V1140">
            <v>280000</v>
          </cell>
          <cell r="W1140" t="str">
            <v>280000 Naturhistorisk museum</v>
          </cell>
          <cell r="X1140" t="str">
            <v>28 Naturhistorisk museum, Universitetet i Oslo</v>
          </cell>
          <cell r="Y1140" t="str">
            <v>2800 NHM/Felles</v>
          </cell>
        </row>
        <row r="1141">
          <cell r="V1141">
            <v>280010</v>
          </cell>
          <cell r="W1141" t="str">
            <v>280010 Administrasjonen</v>
          </cell>
          <cell r="X1141" t="str">
            <v>28 Naturhistorisk museum, Universitetet i Oslo</v>
          </cell>
          <cell r="Y1141" t="str">
            <v>2800 NHM/Felles</v>
          </cell>
        </row>
        <row r="1142">
          <cell r="V1142">
            <v>280100</v>
          </cell>
          <cell r="W1142" t="str">
            <v>280100 Seksjon for Botanisk Hage</v>
          </cell>
          <cell r="X1142" t="str">
            <v>28 Naturhistorisk museum, Universitetet i Oslo</v>
          </cell>
          <cell r="Y1142" t="str">
            <v>2801 NHM/Botanisk hage</v>
          </cell>
        </row>
        <row r="1143">
          <cell r="V1143">
            <v>280200</v>
          </cell>
          <cell r="W1143" t="str">
            <v>280200 Seksjon for botanikk</v>
          </cell>
          <cell r="X1143" t="str">
            <v>28 Naturhistorisk museum, Universitetet i Oslo</v>
          </cell>
          <cell r="Y1143" t="str">
            <v>2802 NHM/Botanisk museum</v>
          </cell>
        </row>
        <row r="1144">
          <cell r="V1144">
            <v>280300</v>
          </cell>
          <cell r="W1144" t="str">
            <v>280300 Seksjon for geologi</v>
          </cell>
          <cell r="X1144" t="str">
            <v>28 Naturhistorisk museum, Universitetet i Oslo</v>
          </cell>
          <cell r="Y1144" t="str">
            <v>2803 NHM/Geologisk museum</v>
          </cell>
        </row>
        <row r="1145">
          <cell r="V1145">
            <v>280301</v>
          </cell>
          <cell r="W1145" t="str">
            <v>280301 NHM/GM</v>
          </cell>
          <cell r="X1145" t="str">
            <v>28 Naturhistorisk museum, Universitetet i Oslo</v>
          </cell>
          <cell r="Y1145" t="str">
            <v>2803 NHM/Geologisk museum</v>
          </cell>
        </row>
        <row r="1146">
          <cell r="V1146">
            <v>280302</v>
          </cell>
          <cell r="W1146" t="str">
            <v>280302 NHM/PM</v>
          </cell>
          <cell r="X1146" t="str">
            <v>28 Naturhistorisk museum, Universitetet i Oslo</v>
          </cell>
          <cell r="Y1146" t="str">
            <v>2803 NHM/Geologisk museum</v>
          </cell>
        </row>
        <row r="1147">
          <cell r="V1147">
            <v>280400</v>
          </cell>
          <cell r="W1147" t="str">
            <v>280400 Seksjon for zoologi</v>
          </cell>
          <cell r="X1147" t="str">
            <v>28 Naturhistorisk museum, Universitetet i Oslo</v>
          </cell>
          <cell r="Y1147" t="str">
            <v>2804 NHM/Zoologisk museum</v>
          </cell>
        </row>
        <row r="1148">
          <cell r="V1148">
            <v>280500</v>
          </cell>
          <cell r="W1148" t="str">
            <v>280500 Seksjon for utadrettet virksomhet</v>
          </cell>
          <cell r="X1148" t="str">
            <v>28 Naturhistorisk museum, Universitetet i Oslo</v>
          </cell>
          <cell r="Y1148" t="str">
            <v>2805 NHM/Utadrettet</v>
          </cell>
        </row>
        <row r="1149">
          <cell r="V1149">
            <v>280600</v>
          </cell>
          <cell r="W1149" t="str">
            <v>280600 Seksjon for konservering og forskningsteknikk</v>
          </cell>
          <cell r="X1149" t="str">
            <v>28 Naturhistorisk museum, Universitetet i Oslo</v>
          </cell>
          <cell r="Y1149" t="str">
            <v>2806 NHM/Forskningsteknisk</v>
          </cell>
        </row>
        <row r="1150">
          <cell r="V1150">
            <v>280601</v>
          </cell>
          <cell r="W1150" t="str">
            <v>280601 Forskningsteknisk BM</v>
          </cell>
          <cell r="X1150" t="str">
            <v>28 Naturhistorisk museum, Universitetet i Oslo</v>
          </cell>
          <cell r="Y1150" t="str">
            <v>2806 NHM/Forskningsteknisk</v>
          </cell>
        </row>
        <row r="1151">
          <cell r="V1151">
            <v>280602</v>
          </cell>
          <cell r="W1151" t="str">
            <v>280602 Forskningsteknisk GM</v>
          </cell>
          <cell r="X1151" t="str">
            <v>28 Naturhistorisk museum, Universitetet i Oslo</v>
          </cell>
          <cell r="Y1151" t="str">
            <v>2806 NHM/Forskningsteknisk</v>
          </cell>
        </row>
        <row r="1152">
          <cell r="V1152">
            <v>280603</v>
          </cell>
          <cell r="W1152" t="str">
            <v>280603 Forskningsteknisk ZM</v>
          </cell>
          <cell r="X1152" t="str">
            <v>28 Naturhistorisk museum, Universitetet i Oslo</v>
          </cell>
          <cell r="Y1152" t="str">
            <v>2806 NHM/Forskningsteknisk</v>
          </cell>
        </row>
        <row r="1153">
          <cell r="V1153">
            <v>280604</v>
          </cell>
          <cell r="W1153" t="str">
            <v>280604 Forskningsteknisk PM</v>
          </cell>
          <cell r="X1153" t="str">
            <v>28 Naturhistorisk museum, Universitetet i Oslo</v>
          </cell>
          <cell r="Y1153" t="str">
            <v>2806 NHM/Forskningsteknisk</v>
          </cell>
        </row>
        <row r="1154">
          <cell r="V1154">
            <v>280700</v>
          </cell>
          <cell r="W1154" t="str">
            <v>280700 NHM/Paleontologisk museum</v>
          </cell>
          <cell r="X1154" t="str">
            <v>28 Naturhistorisk museum, Universitetet i Oslo</v>
          </cell>
          <cell r="Y1154" t="str">
            <v>2807 NHM/Paleontologisk museum</v>
          </cell>
        </row>
        <row r="1155">
          <cell r="V1155">
            <v>280800</v>
          </cell>
          <cell r="W1155" t="str">
            <v>280800 Seksjon for forskning og samlinger</v>
          </cell>
          <cell r="X1155" t="str">
            <v>28 Naturhistorisk museum, Universitetet i Oslo</v>
          </cell>
          <cell r="Y1155" t="str">
            <v>2808 NHM/MGM-laboratorier</v>
          </cell>
        </row>
        <row r="1156">
          <cell r="V1156">
            <v>280900</v>
          </cell>
          <cell r="W1156" t="str">
            <v>280900 Naturhistorisk museum, Laboratorium for ferskvannsøkologi</v>
          </cell>
          <cell r="X1156" t="str">
            <v>28 Naturhistorisk museum, Universitetet i Oslo</v>
          </cell>
          <cell r="Y1156" t="str">
            <v>2809 Laboratorium for ferskvannsøkologi og innlandsfiske</v>
          </cell>
        </row>
        <row r="1157">
          <cell r="V1157">
            <v>290100</v>
          </cell>
          <cell r="W1157" t="str">
            <v>290100 Senter for utvikling og miljø</v>
          </cell>
          <cell r="X1157" t="str">
            <v>29 Enheter under kollegiet</v>
          </cell>
          <cell r="Y1157" t="str">
            <v>2901 Senter For Utvikling Og Miljø</v>
          </cell>
        </row>
        <row r="1158">
          <cell r="V1158">
            <v>290101</v>
          </cell>
          <cell r="W1158" t="str">
            <v>290101 &lt;avsluttet 1999&gt;Sum, Admin/Felles</v>
          </cell>
          <cell r="X1158" t="str">
            <v>29 Enheter under kollegiet</v>
          </cell>
          <cell r="Y1158" t="str">
            <v>2901 Senter For Utvikling Og Miljø</v>
          </cell>
        </row>
        <row r="1159">
          <cell r="V1159">
            <v>290102</v>
          </cell>
          <cell r="W1159" t="str">
            <v>290102 &lt;avsluttet 1999&gt;Avdeling for miljøfag</v>
          </cell>
          <cell r="X1159" t="str">
            <v>29 Enheter under kollegiet</v>
          </cell>
          <cell r="Y1159" t="str">
            <v>2901 Senter For Utvikling Og Miljø</v>
          </cell>
        </row>
        <row r="1160">
          <cell r="V1160">
            <v>290103</v>
          </cell>
          <cell r="W1160" t="str">
            <v>290103 &lt;avsluttet 1999&gt;Avdeling for utviklingsforskning</v>
          </cell>
          <cell r="X1160" t="str">
            <v>29 Enheter under kollegiet</v>
          </cell>
          <cell r="Y1160" t="str">
            <v>2901 Senter For Utvikling Og Miljø</v>
          </cell>
        </row>
        <row r="1161">
          <cell r="V1161">
            <v>290104</v>
          </cell>
          <cell r="W1161" t="str">
            <v>290104 Senter for utvikling og miljø, ProSus</v>
          </cell>
          <cell r="X1161" t="str">
            <v>29 Enheter under kollegiet</v>
          </cell>
          <cell r="Y1161" t="str">
            <v>2901 Senter For Utvikling Og Miljø</v>
          </cell>
        </row>
        <row r="1162">
          <cell r="V1162">
            <v>290200</v>
          </cell>
          <cell r="W1162" t="str">
            <v>290200 &lt;avsluttet 1999&gt;Nordisk institutt for kvinne- og kjønnsforskning</v>
          </cell>
          <cell r="X1162" t="str">
            <v>29 Enheter under kollegiet</v>
          </cell>
          <cell r="Y1162" t="str">
            <v>2902 Nordisk Inst For Kvinne- Og Kjønnsforskn</v>
          </cell>
        </row>
        <row r="1163">
          <cell r="V1163">
            <v>290300</v>
          </cell>
          <cell r="W1163" t="str">
            <v>290300 Seminaret for vitenskapsteori</v>
          </cell>
          <cell r="X1163" t="str">
            <v>31 Sentraladministrasjonen</v>
          </cell>
          <cell r="Y1163" t="str">
            <v>3104 ØPA, Økonomi- og planavdelingen</v>
          </cell>
        </row>
        <row r="1164">
          <cell r="V1164">
            <v>290400</v>
          </cell>
          <cell r="W1164" t="str">
            <v>290400 &lt;avsluttet 1999&gt;Senter For Teknologi Og Menneskelige Ver</v>
          </cell>
          <cell r="X1164" t="str">
            <v>29 Enheter under kollegiet</v>
          </cell>
          <cell r="Y1164" t="str">
            <v>2904 Senter For Teknologi Og Menneskelige Ver</v>
          </cell>
        </row>
        <row r="1165">
          <cell r="V1165">
            <v>290500</v>
          </cell>
          <cell r="W1165" t="str">
            <v>290500 Forum for universitetshistorie</v>
          </cell>
          <cell r="X1165" t="str">
            <v>29 Enheter under kollegiet</v>
          </cell>
          <cell r="Y1165" t="str">
            <v>2905 Forum for Universitetshistorie</v>
          </cell>
        </row>
        <row r="1166">
          <cell r="V1166">
            <v>290600</v>
          </cell>
          <cell r="W1166" t="str">
            <v>290600 &lt;avsluttet 1999&gt;CICERO, Senter for klimaforskning</v>
          </cell>
          <cell r="X1166" t="str">
            <v>29 Enheter under kollegiet</v>
          </cell>
          <cell r="Y1166" t="str">
            <v>2906 CICERO, Senter For Klimaforskning</v>
          </cell>
        </row>
        <row r="1167">
          <cell r="V1167">
            <v>290700</v>
          </cell>
          <cell r="W1167" t="str">
            <v>290700 Den internasjonale sommerskole</v>
          </cell>
          <cell r="X1167" t="str">
            <v>29 Enheter under kollegiet</v>
          </cell>
          <cell r="Y1167" t="str">
            <v>2907 Den Internasjonale Sommerskole</v>
          </cell>
        </row>
        <row r="1168">
          <cell r="V1168">
            <v>290800</v>
          </cell>
          <cell r="W1168" t="str">
            <v>290800 Bioteknologisenteret</v>
          </cell>
          <cell r="X1168" t="str">
            <v>29 Enheter under kollegiet</v>
          </cell>
          <cell r="Y1168" t="str">
            <v>2908 Senter For Bioteknologi</v>
          </cell>
        </row>
        <row r="1169">
          <cell r="V1169">
            <v>290801</v>
          </cell>
          <cell r="W1169" t="str">
            <v>290801 Bioteknologisenteret - Leder</v>
          </cell>
          <cell r="X1169" t="str">
            <v>29 Enheter under kollegiet</v>
          </cell>
          <cell r="Y1169" t="str">
            <v>2908 Senter For Bioteknologi</v>
          </cell>
        </row>
        <row r="1170">
          <cell r="V1170">
            <v>290802</v>
          </cell>
          <cell r="W1170" t="str">
            <v>290802 Bioteknologisenteret - Proteomikk</v>
          </cell>
          <cell r="X1170" t="str">
            <v>29 Enheter under kollegiet</v>
          </cell>
          <cell r="Y1170" t="str">
            <v>2908 Senter For Bioteknologi</v>
          </cell>
        </row>
        <row r="1171">
          <cell r="V1171">
            <v>290803</v>
          </cell>
          <cell r="W1171" t="str">
            <v>290803 Bioteknologisenteret - Bioinformatikk</v>
          </cell>
          <cell r="X1171" t="str">
            <v>29 Enheter under kollegiet</v>
          </cell>
          <cell r="Y1171" t="str">
            <v>2908 Senter For Bioteknologi</v>
          </cell>
        </row>
        <row r="1172">
          <cell r="V1172">
            <v>290804</v>
          </cell>
          <cell r="W1172" t="str">
            <v>290804 Bioteknologisenteret - Koomey</v>
          </cell>
          <cell r="X1172" t="str">
            <v>29 Enheter under kollegiet</v>
          </cell>
          <cell r="Y1172" t="str">
            <v>2908 Senter For Bioteknologi</v>
          </cell>
        </row>
        <row r="1173">
          <cell r="V1173">
            <v>290805</v>
          </cell>
          <cell r="W1173" t="str">
            <v>290805 Bioteknologisenteret - Kolstø</v>
          </cell>
          <cell r="X1173" t="str">
            <v>29 Enheter under kollegiet</v>
          </cell>
          <cell r="Y1173" t="str">
            <v>2908 Senter For Bioteknologi</v>
          </cell>
        </row>
        <row r="1174">
          <cell r="V1174">
            <v>290806</v>
          </cell>
          <cell r="W1174" t="str">
            <v>290806 Bioteknologisenteret - Prydz</v>
          </cell>
          <cell r="X1174" t="str">
            <v>29 Enheter under kollegiet</v>
          </cell>
          <cell r="Y1174" t="str">
            <v>2908 Senter For Bioteknologi</v>
          </cell>
        </row>
        <row r="1175">
          <cell r="V1175">
            <v>290807</v>
          </cell>
          <cell r="W1175" t="str">
            <v>290807 Bioteknologisenteret - Nilsen</v>
          </cell>
          <cell r="X1175" t="str">
            <v>29 Enheter under kollegiet</v>
          </cell>
          <cell r="Y1175" t="str">
            <v>2908 Senter For Bioteknologi</v>
          </cell>
        </row>
        <row r="1176">
          <cell r="V1176">
            <v>290808</v>
          </cell>
          <cell r="W1176" t="str">
            <v>290808 Bioteknologisenteret Funksjonell Genomforskning</v>
          </cell>
          <cell r="X1176" t="str">
            <v>29 Enheter under kollegiet</v>
          </cell>
          <cell r="Y1176" t="str">
            <v>2908 Senter For Bioteknologi</v>
          </cell>
        </row>
        <row r="1177">
          <cell r="V1177">
            <v>290809</v>
          </cell>
          <cell r="W1177" t="str">
            <v>290809 Leitges</v>
          </cell>
          <cell r="X1177" t="str">
            <v>29 Enheter under kollegiet</v>
          </cell>
          <cell r="Y1177" t="str">
            <v>2908 Senter For Bioteknologi</v>
          </cell>
        </row>
        <row r="1178">
          <cell r="V1178">
            <v>290810</v>
          </cell>
          <cell r="W1178" t="str">
            <v>290810 Bioteknologisenteret - Group 7</v>
          </cell>
          <cell r="X1178" t="str">
            <v>29 Enheter under kollegiet</v>
          </cell>
          <cell r="Y1178" t="str">
            <v>2908 Senter For Bioteknologi</v>
          </cell>
        </row>
        <row r="1179">
          <cell r="V1179">
            <v>290815</v>
          </cell>
          <cell r="W1179" t="str">
            <v>290815 Bioteknologisenteret-administrasjon</v>
          </cell>
          <cell r="X1179" t="str">
            <v>29 Enheter under kollegiet</v>
          </cell>
          <cell r="Y1179" t="str">
            <v>2908 Senter For Bioteknologi</v>
          </cell>
        </row>
        <row r="1180">
          <cell r="V1180">
            <v>290900</v>
          </cell>
          <cell r="W1180" t="str">
            <v>290900 &lt;avsluttet 1999&gt;Menneskerettigheter, Institutt For</v>
          </cell>
          <cell r="X1180" t="str">
            <v>29 Enheter under kollegiet</v>
          </cell>
          <cell r="Y1180" t="str">
            <v>2909 Menneskerettigheter, Institutt For</v>
          </cell>
        </row>
        <row r="1181">
          <cell r="V1181">
            <v>290901</v>
          </cell>
          <cell r="W1181" t="str">
            <v>290901 &lt;avsluttet 1999&gt;Mennesker Og Rettigheter</v>
          </cell>
          <cell r="X1181" t="str">
            <v>29 Enheter under kollegiet</v>
          </cell>
          <cell r="Y1181" t="str">
            <v>2909 Menneskerettigheter, Institutt For</v>
          </cell>
        </row>
        <row r="1182">
          <cell r="V1182">
            <v>291000</v>
          </cell>
          <cell r="W1182" t="str">
            <v>291000 &lt;avsluttet 1999&gt;Rådet For Ex Phil</v>
          </cell>
          <cell r="X1182" t="str">
            <v>29 Enheter under kollegiet</v>
          </cell>
          <cell r="Y1182" t="str">
            <v>2910 Rådet For Ex Phil</v>
          </cell>
        </row>
        <row r="1183">
          <cell r="V1183">
            <v>291100</v>
          </cell>
          <cell r="W1183" t="str">
            <v>291100 Athen-instituttet</v>
          </cell>
          <cell r="X1183" t="str">
            <v>31 Sentraladministrasjonen</v>
          </cell>
          <cell r="Y1183" t="str">
            <v>3104 ØPA, Økonomi- og planavdelingen</v>
          </cell>
        </row>
        <row r="1184">
          <cell r="V1184">
            <v>291200</v>
          </cell>
          <cell r="W1184" t="str">
            <v>291200 Senter for tverrfaglig kjønnsforskning</v>
          </cell>
          <cell r="X1184" t="str">
            <v>29 Enheter under kollegiet</v>
          </cell>
          <cell r="Y1184" t="str">
            <v>2912 Senter for tverrfaglig kjønnsforskning</v>
          </cell>
        </row>
        <row r="1185">
          <cell r="V1185">
            <v>291500</v>
          </cell>
          <cell r="W1185" t="str">
            <v>291500 &lt;avsluttet 1999&gt;Universitetets Kulturhistoriske Museer</v>
          </cell>
          <cell r="X1185" t="str">
            <v>29 Enheter under kollegiet</v>
          </cell>
          <cell r="Y1185" t="str">
            <v>2915 &lt;avsluttet 1999&gt;Universitetets Kulturhistoriske Museer</v>
          </cell>
        </row>
        <row r="1186">
          <cell r="V1186">
            <v>291505</v>
          </cell>
          <cell r="W1186" t="str">
            <v>291505 &lt;avsluttet 1999&gt;Felles</v>
          </cell>
          <cell r="X1186" t="str">
            <v>27 Kulturhistorisk museum, Universitetet i Oslo</v>
          </cell>
          <cell r="Y1186" t="str">
            <v>2700 KHM/Felles</v>
          </cell>
        </row>
        <row r="1187">
          <cell r="V1187">
            <v>291510</v>
          </cell>
          <cell r="W1187" t="str">
            <v>291510 &lt;avsluttet 1999&gt;Museumsseksjonen</v>
          </cell>
          <cell r="X1187" t="str">
            <v>27 Kulturhistorisk museum, Universitetet i Oslo</v>
          </cell>
          <cell r="Y1187" t="str">
            <v>2710 KHM/Arkeologisk seksjon</v>
          </cell>
        </row>
        <row r="1188">
          <cell r="V1188">
            <v>291520</v>
          </cell>
          <cell r="W1188" t="str">
            <v>291520 &lt;avsluttet 1999&gt;Publikumstjenesten</v>
          </cell>
          <cell r="X1188" t="str">
            <v>27 Kulturhistorisk museum, Universitetet i Oslo</v>
          </cell>
          <cell r="Y1188" t="str">
            <v>2760 KHM/Utstillings- og publikumsseksjonen</v>
          </cell>
        </row>
        <row r="1189">
          <cell r="V1189">
            <v>291530</v>
          </cell>
          <cell r="W1189" t="str">
            <v>291530 &lt;avsluttet 1999&gt;Myntkabinettet</v>
          </cell>
          <cell r="X1189" t="str">
            <v>27 Kulturhistorisk museum, Universitetet i Oslo</v>
          </cell>
          <cell r="Y1189" t="str">
            <v>2710 KHM/Arkeologisk seksjon</v>
          </cell>
        </row>
        <row r="1190">
          <cell r="V1190">
            <v>291540</v>
          </cell>
          <cell r="W1190" t="str">
            <v>291540 &lt;avsluttet 1999&gt;Vikingskipshuset</v>
          </cell>
          <cell r="X1190" t="str">
            <v>27 Kulturhistorisk museum, Universitetet i Oslo</v>
          </cell>
          <cell r="Y1190" t="str">
            <v>2700 KHM/Felles</v>
          </cell>
        </row>
        <row r="1191">
          <cell r="V1191">
            <v>291550</v>
          </cell>
          <cell r="W1191" t="str">
            <v>291550 &lt;avsluttet 1999&gt;Konserveringslaboratoriet</v>
          </cell>
          <cell r="X1191" t="str">
            <v>27 Kulturhistorisk museum, Universitetet i Oslo</v>
          </cell>
          <cell r="Y1191" t="str">
            <v>2750 KHM/Konserveringsseksjonen</v>
          </cell>
        </row>
        <row r="1192">
          <cell r="V1192">
            <v>291555</v>
          </cell>
          <cell r="W1192" t="str">
            <v>291555 &lt;avsluttet 1999&gt;Restaureringsatelieret</v>
          </cell>
          <cell r="X1192" t="str">
            <v>27 Kulturhistorisk museum, Universitetet i Oslo</v>
          </cell>
          <cell r="Y1192" t="str">
            <v>2750 KHM/Konserveringsseksjonen</v>
          </cell>
        </row>
        <row r="1193">
          <cell r="V1193">
            <v>291560</v>
          </cell>
          <cell r="W1193" t="str">
            <v>291560 &lt;avsluttet 1999&gt;Foto- og tegneatelieret</v>
          </cell>
          <cell r="X1193" t="str">
            <v>27 Kulturhistorisk museum, Universitetet i Oslo</v>
          </cell>
          <cell r="Y1193" t="str">
            <v>2760 KHM/Utstillings- og publikumsseksjonen</v>
          </cell>
        </row>
        <row r="1194">
          <cell r="V1194">
            <v>291570</v>
          </cell>
          <cell r="W1194" t="str">
            <v>291570 &lt;avsluttet 1999&gt;Fornminneseksjonen</v>
          </cell>
          <cell r="X1194" t="str">
            <v>27 Kulturhistorisk museum, Universitetet i Oslo</v>
          </cell>
          <cell r="Y1194" t="str">
            <v>2720 KHM/Fornminneseksjonen</v>
          </cell>
        </row>
        <row r="1195">
          <cell r="V1195">
            <v>291580</v>
          </cell>
          <cell r="W1195" t="str">
            <v>291580 &lt;avsluttet 1999&gt;Feltstasjon Isegran</v>
          </cell>
          <cell r="X1195" t="str">
            <v>27 Kulturhistorisk museum, Universitetet i Oslo</v>
          </cell>
          <cell r="Y1195" t="str">
            <v>2700 KHM/Felles</v>
          </cell>
        </row>
        <row r="1196">
          <cell r="V1196">
            <v>291590</v>
          </cell>
          <cell r="W1196" t="str">
            <v>291590 &lt;avsluttet 1999&gt;Etnografisk Museum</v>
          </cell>
          <cell r="X1196" t="str">
            <v>27 Kulturhistorisk museum, Universitetet i Oslo</v>
          </cell>
          <cell r="Y1196" t="str">
            <v>2730 KHM/Etnografisk seksjon</v>
          </cell>
        </row>
        <row r="1197">
          <cell r="V1197">
            <v>291600</v>
          </cell>
          <cell r="W1197" t="str">
            <v>291600 Enhet for molekylærbiologi/teknologi/informatikk</v>
          </cell>
          <cell r="X1197" t="str">
            <v>29 Enheter under kollegiet</v>
          </cell>
          <cell r="Y1197" t="str">
            <v>2916 Enhet for Molekylærbiologi, Bioteknologi og Bioinformatikk</v>
          </cell>
        </row>
        <row r="1198">
          <cell r="V1198">
            <v>291610</v>
          </cell>
          <cell r="W1198" t="str">
            <v>291610 EMBIO stipendiatadm (stipendiatbevilgning)</v>
          </cell>
          <cell r="X1198" t="str">
            <v>29 Enheter under kollegiet</v>
          </cell>
          <cell r="Y1198" t="str">
            <v>2916 Enhet for Molekylærbiologi, Bioteknologi og Bioinformatikk</v>
          </cell>
        </row>
        <row r="1199">
          <cell r="V1199">
            <v>291611</v>
          </cell>
          <cell r="W1199" t="str">
            <v>291611 EMBIO post doc adm (post doc bevilgning)</v>
          </cell>
          <cell r="X1199" t="str">
            <v>29 Enheter under kollegiet</v>
          </cell>
          <cell r="Y1199" t="str">
            <v>2916 Enhet for Molekylærbiologi, Bioteknologi og Bioinformatikk</v>
          </cell>
        </row>
        <row r="1200">
          <cell r="V1200">
            <v>291612</v>
          </cell>
          <cell r="W1200" t="str">
            <v>291612 Norsk Senter for Molekylær Medisin</v>
          </cell>
          <cell r="X1200" t="str">
            <v>29 Enheter under kollegiet</v>
          </cell>
          <cell r="Y1200" t="str">
            <v>2916 Enhet for Molekylærbiologi, Bioteknologi og Bioinformatikk</v>
          </cell>
        </row>
        <row r="1201">
          <cell r="V1201">
            <v>291630</v>
          </cell>
          <cell r="W1201" t="str">
            <v>291630 Norsk Senter for Molekylær Medisin</v>
          </cell>
          <cell r="X1201" t="str">
            <v>29 Enheter under kollegiet</v>
          </cell>
          <cell r="Y1201" t="str">
            <v>2916 Enhet for Molekylærbiologi, Bioteknologi og Bioinformatikk</v>
          </cell>
        </row>
        <row r="1202">
          <cell r="V1202">
            <v>291631</v>
          </cell>
          <cell r="W1202" t="str">
            <v>291631 Prostate cancer</v>
          </cell>
          <cell r="X1202" t="str">
            <v>29 Enheter under kollegiet</v>
          </cell>
          <cell r="Y1202" t="str">
            <v>2916 Enhet for Molekylærbiologi, Bioteknologi og Bioinformatikk</v>
          </cell>
        </row>
        <row r="1203">
          <cell r="V1203">
            <v>291632</v>
          </cell>
          <cell r="W1203" t="str">
            <v>291632 In vivo imagine</v>
          </cell>
          <cell r="X1203" t="str">
            <v>29 Enheter under kollegiet</v>
          </cell>
          <cell r="Y1203" t="str">
            <v>2916 Enhet for Molekylærbiologi, Bioteknologi og Bioinformatikk</v>
          </cell>
        </row>
        <row r="1204">
          <cell r="V1204">
            <v>291700</v>
          </cell>
          <cell r="W1204" t="str">
            <v>291700 Museum for universitets- og vitenskapshistorie</v>
          </cell>
          <cell r="X1204" t="str">
            <v>29 Enheter under kollegiet</v>
          </cell>
          <cell r="Y1204" t="str">
            <v>2917 Museum for Universitets- og Vitenskapshistorie</v>
          </cell>
        </row>
        <row r="1205">
          <cell r="V1205">
            <v>291800</v>
          </cell>
          <cell r="W1205" t="str">
            <v>291800 Norsk Senter for Molekylær Medisin</v>
          </cell>
          <cell r="X1205" t="str">
            <v>29 Enheter under kollegiet</v>
          </cell>
          <cell r="Y1205" t="str">
            <v>2918 Norsk Senter for Molekylær Medisin</v>
          </cell>
        </row>
        <row r="1206">
          <cell r="V1206">
            <v>310000</v>
          </cell>
          <cell r="W1206" t="str">
            <v>310000 &lt;avsluttet 1999&gt;Sentraladministrasjonen, Felles</v>
          </cell>
          <cell r="X1206" t="str">
            <v>31 Sentraladministrasjonen</v>
          </cell>
          <cell r="Y1206" t="str">
            <v>3100 Sentraladministrasjonen totalt</v>
          </cell>
        </row>
        <row r="1207">
          <cell r="V1207">
            <v>310100</v>
          </cell>
          <cell r="W1207" t="str">
            <v>310100 Universitetsdirektørens kontor</v>
          </cell>
          <cell r="X1207" t="str">
            <v>31 Sentraladministrasjonen</v>
          </cell>
          <cell r="Y1207" t="str">
            <v>3101 Universitetsdirektørens kontor</v>
          </cell>
        </row>
        <row r="1208">
          <cell r="V1208">
            <v>310110</v>
          </cell>
          <cell r="W1208" t="str">
            <v>310110 UiOs 200-års jubileum i 2011</v>
          </cell>
          <cell r="X1208" t="str">
            <v>31 Sentraladministrasjonen</v>
          </cell>
          <cell r="Y1208" t="str">
            <v>3101 Universitetsdirektørens kontor</v>
          </cell>
        </row>
        <row r="1209">
          <cell r="V1209">
            <v>310120</v>
          </cell>
          <cell r="W1209" t="str">
            <v>310120 Aldri brukt - Kulturell kompleksitet i det nye Norge</v>
          </cell>
          <cell r="X1209" t="str">
            <v>31 Sentraladministrasjonen</v>
          </cell>
          <cell r="Y1209" t="str">
            <v>3101 Universitetsdirektørens kontor</v>
          </cell>
        </row>
        <row r="1210">
          <cell r="V1210">
            <v>310200</v>
          </cell>
          <cell r="W1210" t="str">
            <v>310200 Organisasjons- og personalavdelingen</v>
          </cell>
          <cell r="X1210" t="str">
            <v>31 Sentraladministrasjonen</v>
          </cell>
          <cell r="Y1210" t="str">
            <v>3102 OPA, Organisasjons- og personalavdelingen</v>
          </cell>
        </row>
        <row r="1211">
          <cell r="V1211">
            <v>310201</v>
          </cell>
          <cell r="W1211" t="str">
            <v>310201 Enhet for likestillingsspørsmål</v>
          </cell>
          <cell r="X1211" t="str">
            <v>31 Sentraladministrasjonen</v>
          </cell>
          <cell r="Y1211" t="str">
            <v>3102 OPA, Organisasjons- og personalavdelingen</v>
          </cell>
        </row>
        <row r="1212">
          <cell r="V1212">
            <v>310210</v>
          </cell>
          <cell r="W1212" t="str">
            <v>310210 Stab</v>
          </cell>
          <cell r="X1212" t="str">
            <v>31 Sentraladministrasjonen</v>
          </cell>
          <cell r="Y1212" t="str">
            <v>3102 OPA, Organisasjons- og personalavdelingen</v>
          </cell>
        </row>
        <row r="1213">
          <cell r="V1213">
            <v>310220</v>
          </cell>
          <cell r="W1213" t="str">
            <v>310220 Personalseksjonen</v>
          </cell>
          <cell r="X1213" t="str">
            <v>31 Sentraladministrasjonen</v>
          </cell>
          <cell r="Y1213" t="str">
            <v>3102 OPA, Organisasjons- og personalavdelingen</v>
          </cell>
        </row>
        <row r="1214">
          <cell r="V1214">
            <v>310230</v>
          </cell>
          <cell r="W1214" t="str">
            <v>310230 Lønningsseksjonen</v>
          </cell>
          <cell r="X1214" t="str">
            <v>31 Sentraladministrasjonen</v>
          </cell>
          <cell r="Y1214" t="str">
            <v>3102 OPA, Organisasjons- og personalavdelingen</v>
          </cell>
        </row>
        <row r="1215">
          <cell r="V1215">
            <v>310231</v>
          </cell>
          <cell r="W1215">
            <v>310231</v>
          </cell>
          <cell r="X1215" t="str">
            <v>31 Sentraladministrasjonen</v>
          </cell>
          <cell r="Y1215" t="str">
            <v>3102 OPA, Organisasjons- og personalavdelingen</v>
          </cell>
        </row>
        <row r="1216">
          <cell r="V1216">
            <v>310240</v>
          </cell>
          <cell r="W1216" t="str">
            <v>310240 Seksjon for helse-, miljø- og sikkerhet</v>
          </cell>
          <cell r="X1216" t="str">
            <v>31 Sentraladministrasjonen</v>
          </cell>
          <cell r="Y1216" t="str">
            <v>3102 OPA, Organisasjons- og personalavdelingen</v>
          </cell>
        </row>
        <row r="1217">
          <cell r="V1217">
            <v>310250</v>
          </cell>
          <cell r="W1217" t="str">
            <v>310250 Arkiv ledelsen</v>
          </cell>
          <cell r="X1217" t="str">
            <v>31 Sentraladministrasjonen</v>
          </cell>
          <cell r="Y1217" t="str">
            <v>3102 OPA, Organisasjons- og personalavdelingen</v>
          </cell>
        </row>
        <row r="1218">
          <cell r="V1218">
            <v>310260</v>
          </cell>
          <cell r="W1218" t="str">
            <v>310260 Arkivet ved sentraladministrasjonen</v>
          </cell>
          <cell r="X1218" t="str">
            <v>31 Sentraladministrasjonen</v>
          </cell>
          <cell r="Y1218" t="str">
            <v>3102 OPA, Organisasjons- og personalavdelingen</v>
          </cell>
        </row>
        <row r="1219">
          <cell r="V1219">
            <v>310300</v>
          </cell>
          <cell r="W1219" t="str">
            <v>310300 Studie- og forskningsadministrativ avdeling (SFA)</v>
          </cell>
          <cell r="X1219" t="str">
            <v>31 Sentraladministrasjonen</v>
          </cell>
          <cell r="Y1219" t="str">
            <v>3103 SFA, Studie- og forskningsavdelingen</v>
          </cell>
        </row>
        <row r="1220">
          <cell r="V1220">
            <v>310301</v>
          </cell>
          <cell r="W1220" t="str">
            <v>310301 SFA, Utredningsseksjonen</v>
          </cell>
          <cell r="X1220" t="str">
            <v>31 Sentraladministrasjonen</v>
          </cell>
          <cell r="Y1220" t="str">
            <v>3103 SFA, Studie- og forskningsavdelingen</v>
          </cell>
        </row>
        <row r="1221">
          <cell r="V1221">
            <v>310302</v>
          </cell>
          <cell r="W1221" t="str">
            <v>310302 SFA, Kurssekretariatet</v>
          </cell>
          <cell r="X1221" t="str">
            <v>31 Sentraladministrasjonen</v>
          </cell>
          <cell r="Y1221" t="str">
            <v>3103 SFA, Studie- og forskningsavdelingen</v>
          </cell>
        </row>
        <row r="1222">
          <cell r="V1222">
            <v>310303</v>
          </cell>
          <cell r="W1222" t="str">
            <v>310303 SFA, Studieseksjonen</v>
          </cell>
          <cell r="X1222" t="str">
            <v>31 Sentraladministrasjonen</v>
          </cell>
          <cell r="Y1222" t="str">
            <v>3103 SFA, Studie- og forskningsavdelingen</v>
          </cell>
        </row>
        <row r="1223">
          <cell r="V1223">
            <v>310304</v>
          </cell>
          <cell r="W1223" t="str">
            <v>310304 SFA, Studentkontoret,Sentrun</v>
          </cell>
          <cell r="X1223" t="str">
            <v>31 Sentraladministrasjonen</v>
          </cell>
          <cell r="Y1223" t="str">
            <v>3103 SFA, Studie- og forskningsavdelingen</v>
          </cell>
        </row>
        <row r="1224">
          <cell r="V1224">
            <v>310305</v>
          </cell>
          <cell r="W1224" t="str">
            <v>310305 SFA, Seksjon For Fjernundervisning</v>
          </cell>
          <cell r="X1224" t="str">
            <v>31 Sentraladministrasjonen</v>
          </cell>
          <cell r="Y1224" t="str">
            <v>3103 SFA, Studie- og forskningsavdelingen</v>
          </cell>
        </row>
        <row r="1225">
          <cell r="V1225">
            <v>310306</v>
          </cell>
          <cell r="W1225" t="str">
            <v>310306 SFA, Seksjon For Funk Hem Stud</v>
          </cell>
          <cell r="X1225" t="str">
            <v>31 Sentraladministrasjonen</v>
          </cell>
          <cell r="Y1225" t="str">
            <v>3103 SFA, Studie- og forskningsavdelingen</v>
          </cell>
        </row>
        <row r="1226">
          <cell r="V1226">
            <v>310310</v>
          </cell>
          <cell r="W1226" t="str">
            <v>310310 Seksjon for studieadministrasjon</v>
          </cell>
          <cell r="X1226" t="str">
            <v>31 Sentraladministrasjonen</v>
          </cell>
          <cell r="Y1226" t="str">
            <v>3103 SFA, Studie- og forskningsavdelingen</v>
          </cell>
        </row>
        <row r="1227">
          <cell r="V1227">
            <v>310311</v>
          </cell>
          <cell r="W1227" t="str">
            <v>310311 SFA, Seksjon For Eksternt Finansiert Virksomh</v>
          </cell>
          <cell r="X1227" t="str">
            <v>31 Sentraladministrasjonen</v>
          </cell>
          <cell r="Y1227" t="str">
            <v>3103 SFA, Studie- og forskningsavdelingen</v>
          </cell>
        </row>
        <row r="1228">
          <cell r="V1228">
            <v>310312</v>
          </cell>
          <cell r="W1228" t="str">
            <v>310312 SFA, Seksjon For Plan Og Utredning (FA )</v>
          </cell>
          <cell r="X1228" t="str">
            <v>31 Sentraladministrasjonen</v>
          </cell>
          <cell r="Y1228" t="str">
            <v>3103 SFA, Studie- og forskningsavdelingen</v>
          </cell>
        </row>
        <row r="1229">
          <cell r="V1229">
            <v>310313</v>
          </cell>
          <cell r="W1229" t="str">
            <v>310313 SFA, Utredningsseksjonen   (FA)</v>
          </cell>
          <cell r="X1229" t="str">
            <v>31 Sentraladministrasjonen</v>
          </cell>
          <cell r="Y1229" t="str">
            <v>3103 SFA, Studie- og forskningsavdelingen</v>
          </cell>
        </row>
        <row r="1230">
          <cell r="V1230">
            <v>310320</v>
          </cell>
          <cell r="W1230" t="str">
            <v>310320 Seksjon for læringsmiljø og studiekvalitet</v>
          </cell>
          <cell r="X1230" t="str">
            <v>31 Sentraladministrasjonen</v>
          </cell>
          <cell r="Y1230" t="str">
            <v>3103 SFA, Studie- og forskningsavdelingen</v>
          </cell>
        </row>
        <row r="1231">
          <cell r="V1231">
            <v>310321</v>
          </cell>
          <cell r="W1231" t="str">
            <v>310321 SFA, Avd. Nord-Sør Universitetssamarbeid</v>
          </cell>
          <cell r="X1231" t="str">
            <v>31 Sentraladministrasjonen</v>
          </cell>
          <cell r="Y1231" t="str">
            <v>3103 SFA, Studie- og forskningsavdelingen</v>
          </cell>
        </row>
        <row r="1232">
          <cell r="V1232">
            <v>310322</v>
          </cell>
          <cell r="W1232" t="str">
            <v>310322 SFA, Univ. Og Høgsk. Sam. Med Frankrike</v>
          </cell>
          <cell r="X1232" t="str">
            <v>31 Sentraladministrasjonen</v>
          </cell>
          <cell r="Y1232" t="str">
            <v>3103 SFA, Studie- og forskningsavdelingen</v>
          </cell>
        </row>
        <row r="1233">
          <cell r="V1233">
            <v>310330</v>
          </cell>
          <cell r="W1233" t="str">
            <v>310330 Seksjon for læringsmiljø og studiekvalitet</v>
          </cell>
          <cell r="X1233" t="str">
            <v>31 Sentraladministrasjonen</v>
          </cell>
          <cell r="Y1233" t="str">
            <v>3103 SFA, Studie- og forskningsavdelingen</v>
          </cell>
        </row>
        <row r="1234">
          <cell r="V1234">
            <v>310333</v>
          </cell>
          <cell r="W1234" t="str">
            <v>310333 Kontoret for funksjonshemmede studenter</v>
          </cell>
          <cell r="X1234" t="str">
            <v>31 Sentraladministrasjonen</v>
          </cell>
          <cell r="Y1234" t="str">
            <v>3103 SFA, Studie- og forskningsavdelingen</v>
          </cell>
        </row>
        <row r="1235">
          <cell r="V1235">
            <v>310340</v>
          </cell>
          <cell r="W1235" t="str">
            <v>310340 &lt;avsluttet 1999&gt;Seksjon for forskningsadministrasjon</v>
          </cell>
          <cell r="X1235" t="str">
            <v>31 Sentraladministrasjonen</v>
          </cell>
          <cell r="Y1235" t="str">
            <v>3103 SFA, Studie- og forskningsavdelingen</v>
          </cell>
        </row>
        <row r="1236">
          <cell r="V1236">
            <v>310350</v>
          </cell>
          <cell r="W1236" t="str">
            <v>310350 Seksjon for internasjonale programmer</v>
          </cell>
          <cell r="X1236" t="str">
            <v>31 Sentraladministrasjonen</v>
          </cell>
          <cell r="Y1236" t="str">
            <v>3103 SFA, Studie- og forskningsavdelingen</v>
          </cell>
        </row>
        <row r="1237">
          <cell r="V1237">
            <v>310351</v>
          </cell>
          <cell r="W1237" t="str">
            <v>310351 Senter for universitets- og høgskolesamarbeid med Frankrike</v>
          </cell>
          <cell r="X1237" t="str">
            <v>31 Sentraladministrasjonen</v>
          </cell>
          <cell r="Y1237" t="str">
            <v>3103 SFA, Studie- og forskningsavdelingen</v>
          </cell>
        </row>
        <row r="1238">
          <cell r="V1238">
            <v>310352</v>
          </cell>
          <cell r="W1238" t="str">
            <v>310352 &lt;avsluttet 1999&gt;Informasjonssenter internasjonal utdanning (NAIC)</v>
          </cell>
          <cell r="X1238" t="str">
            <v>31 Sentraladministrasjonen</v>
          </cell>
          <cell r="Y1238" t="str">
            <v>3103 SFA, Studie- og forskningsavdelingen</v>
          </cell>
        </row>
        <row r="1239">
          <cell r="V1239">
            <v>310360</v>
          </cell>
          <cell r="W1239" t="str">
            <v>310360 Seksjon for forskningsadministrasjon og næringslivskontakt</v>
          </cell>
          <cell r="X1239" t="str">
            <v>31 Sentraladministrasjonen</v>
          </cell>
          <cell r="Y1239" t="str">
            <v>3103 SFA, Studie- og forskningsavdelingen</v>
          </cell>
        </row>
        <row r="1240">
          <cell r="V1240">
            <v>310365</v>
          </cell>
          <cell r="W1240" t="str">
            <v>310365 Birkeland innovasjon</v>
          </cell>
          <cell r="X1240" t="str">
            <v>31 Sentraladministrasjonen</v>
          </cell>
          <cell r="Y1240" t="str">
            <v>3103 SFA, Studie- og forskningsavdelingen</v>
          </cell>
        </row>
        <row r="1241">
          <cell r="V1241">
            <v>310370</v>
          </cell>
          <cell r="W1241" t="str">
            <v>310370 Seksjon for avtaler og næringslivskontakt</v>
          </cell>
          <cell r="X1241" t="str">
            <v>31 Sentraladministrasjonen</v>
          </cell>
          <cell r="Y1241" t="str">
            <v>3103 SFA, Studie- og forskningsavdelingen</v>
          </cell>
        </row>
        <row r="1242">
          <cell r="V1242">
            <v>310375</v>
          </cell>
          <cell r="W1242" t="str">
            <v>310375 Grunderskolen</v>
          </cell>
          <cell r="X1242" t="str">
            <v>31 Sentraladministrasjonen</v>
          </cell>
          <cell r="Y1242" t="str">
            <v>3103 SFA, Studie- og forskningsavdelingen</v>
          </cell>
        </row>
        <row r="1243">
          <cell r="V1243">
            <v>310380</v>
          </cell>
          <cell r="W1243" t="str">
            <v>310380 Seksjon for etter- og videreutdanning og fjernundervisning (UNIVETT)</v>
          </cell>
          <cell r="X1243" t="str">
            <v>31 Sentraladministrasjonen</v>
          </cell>
          <cell r="Y1243" t="str">
            <v>3103 SFA, Studie- og forskningsavdelingen</v>
          </cell>
        </row>
        <row r="1244">
          <cell r="V1244">
            <v>310390</v>
          </cell>
          <cell r="W1244" t="str">
            <v>310390 Universitetenes registeringssentraler, UNIREG</v>
          </cell>
          <cell r="X1244" t="str">
            <v>31 Sentraladministrasjonen</v>
          </cell>
          <cell r="Y1244" t="str">
            <v>3103 SFA, Studie- og forskningsavdelingen</v>
          </cell>
        </row>
        <row r="1245">
          <cell r="V1245">
            <v>310395</v>
          </cell>
          <cell r="W1245" t="str">
            <v>310395 SFA felles (faglige midler)</v>
          </cell>
          <cell r="X1245" t="str">
            <v>31 Sentraladministrasjonen</v>
          </cell>
          <cell r="Y1245" t="str">
            <v>3103 SFA, Studie- og forskningsavdelingen</v>
          </cell>
        </row>
        <row r="1246">
          <cell r="V1246">
            <v>310400</v>
          </cell>
          <cell r="W1246" t="str">
            <v>310400 Økonomi- og planavdelingen</v>
          </cell>
          <cell r="X1246" t="str">
            <v>31 Sentraladministrasjonen</v>
          </cell>
          <cell r="Y1246" t="str">
            <v>3104 ØPA, Økonomi- og planavdelingen</v>
          </cell>
        </row>
        <row r="1247">
          <cell r="V1247">
            <v>310410</v>
          </cell>
          <cell r="W1247" t="str">
            <v>310410 Seksjon for plan og økonomisk styring</v>
          </cell>
          <cell r="X1247" t="str">
            <v>31 Sentraladministrasjonen</v>
          </cell>
          <cell r="Y1247" t="str">
            <v>3104 ØPA, Økonomi- og planavdelingen</v>
          </cell>
        </row>
        <row r="1248">
          <cell r="V1248">
            <v>310420</v>
          </cell>
          <cell r="W1248" t="str">
            <v>310420 Innkjøpsseksjonen</v>
          </cell>
          <cell r="X1248" t="str">
            <v>31 Sentraladministrasjonen</v>
          </cell>
          <cell r="Y1248" t="str">
            <v>3104 ØPA, Økonomi- og planavdelingen</v>
          </cell>
        </row>
        <row r="1249">
          <cell r="V1249">
            <v>310430</v>
          </cell>
          <cell r="W1249" t="str">
            <v>310430 Regnskapsseksjonen</v>
          </cell>
          <cell r="X1249" t="str">
            <v>31 Sentraladministrasjonen</v>
          </cell>
          <cell r="Y1249" t="str">
            <v>3104 ØPA, Økonomi- og planavdelingen</v>
          </cell>
        </row>
        <row r="1250">
          <cell r="V1250">
            <v>310440</v>
          </cell>
          <cell r="W1250" t="str">
            <v>310440 Felles administrasjon, Økonomi- og planavdelingen</v>
          </cell>
          <cell r="X1250" t="str">
            <v>31 Sentraladministrasjonen</v>
          </cell>
          <cell r="Y1250" t="str">
            <v>3104 ØPA, Økonomi- og planavdelingen</v>
          </cell>
        </row>
        <row r="1251">
          <cell r="V1251">
            <v>310450</v>
          </cell>
          <cell r="W1251" t="str">
            <v>310450 ØPA tertial</v>
          </cell>
          <cell r="X1251" t="str">
            <v>31 Sentraladministrasjonen</v>
          </cell>
          <cell r="Y1251" t="str">
            <v>3104 ØPA, Økonomi- og planavdelingen</v>
          </cell>
        </row>
        <row r="1252">
          <cell r="V1252">
            <v>310451</v>
          </cell>
          <cell r="W1252" t="str">
            <v>310451 Sentrale avslutningsavsetninger</v>
          </cell>
          <cell r="X1252" t="str">
            <v>39 Fellestjenester</v>
          </cell>
          <cell r="Y1252" t="str">
            <v>3913 RS - Finansregnskapsposter</v>
          </cell>
        </row>
        <row r="1253">
          <cell r="V1253">
            <v>310500</v>
          </cell>
          <cell r="W1253" t="str">
            <v>310500 Kommunikasjonsavdelingen</v>
          </cell>
          <cell r="X1253" t="str">
            <v>31 Sentraladministrasjonen</v>
          </cell>
          <cell r="Y1253" t="str">
            <v>3105 Kommunikasjonsavdelingen</v>
          </cell>
        </row>
        <row r="1254">
          <cell r="V1254">
            <v>310501</v>
          </cell>
          <cell r="W1254" t="str">
            <v>310501 &lt;avsluttet 1999&gt;Av-Senteret, Informasjonsavdelingen</v>
          </cell>
          <cell r="X1254" t="str">
            <v>31 Sentraladministrasjonen</v>
          </cell>
          <cell r="Y1254" t="str">
            <v>3105 Kommunikasjonsavdelingen</v>
          </cell>
        </row>
        <row r="1255">
          <cell r="V1255">
            <v>310520</v>
          </cell>
          <cell r="W1255" t="str">
            <v>310520 Sentralbordet</v>
          </cell>
          <cell r="X1255" t="str">
            <v>31 Sentraladministrasjonen</v>
          </cell>
          <cell r="Y1255" t="str">
            <v>3105 Kommunikasjonsavdelingen</v>
          </cell>
        </row>
        <row r="1256">
          <cell r="V1256">
            <v>310600</v>
          </cell>
          <cell r="W1256" t="str">
            <v>310600 Enhet for intern revisjon</v>
          </cell>
          <cell r="X1256" t="str">
            <v>31 Sentraladministrasjonen</v>
          </cell>
          <cell r="Y1256" t="str">
            <v>3106 Intern Revisjon</v>
          </cell>
        </row>
        <row r="1257">
          <cell r="V1257">
            <v>310700</v>
          </cell>
          <cell r="W1257" t="str">
            <v>310700 Studieavdelingen</v>
          </cell>
          <cell r="X1257" t="str">
            <v>31 Sentraladministrasjonen</v>
          </cell>
          <cell r="Y1257" t="str">
            <v>3107 Studieavdelingen</v>
          </cell>
        </row>
        <row r="1258">
          <cell r="V1258">
            <v>310710</v>
          </cell>
          <cell r="W1258" t="str">
            <v>310710 Seksjon for studieadministrative tjenester</v>
          </cell>
          <cell r="X1258" t="str">
            <v>31 Sentraladministrasjonen</v>
          </cell>
          <cell r="Y1258" t="str">
            <v>3107 Studieavdelingen</v>
          </cell>
        </row>
        <row r="1259">
          <cell r="V1259">
            <v>310730</v>
          </cell>
          <cell r="W1259" t="str">
            <v>310730 Seksjon for studentinformasjon og opptak, StA</v>
          </cell>
          <cell r="X1259" t="str">
            <v>31 Sentraladministrasjonen</v>
          </cell>
          <cell r="Y1259" t="str">
            <v>3107 Studieavdelingen</v>
          </cell>
        </row>
        <row r="1260">
          <cell r="V1260">
            <v>310750</v>
          </cell>
          <cell r="W1260" t="str">
            <v>310750 Seksjon for internasjonalisering av studier, StA</v>
          </cell>
          <cell r="X1260" t="str">
            <v>31 Sentraladministrasjonen</v>
          </cell>
          <cell r="Y1260" t="str">
            <v>3107 Studieavdelingen</v>
          </cell>
        </row>
        <row r="1261">
          <cell r="V1261">
            <v>310790</v>
          </cell>
          <cell r="W1261" t="str">
            <v>310790 Unireg, StA</v>
          </cell>
          <cell r="X1261" t="str">
            <v>31 Sentraladministrasjonen</v>
          </cell>
          <cell r="Y1261" t="str">
            <v>3107 Studieavdelingen</v>
          </cell>
        </row>
        <row r="1262">
          <cell r="V1262">
            <v>310794</v>
          </cell>
          <cell r="W1262" t="str">
            <v>310794 SST Faglige midler, StA</v>
          </cell>
          <cell r="X1262" t="str">
            <v>31 Sentraladministrasjonen</v>
          </cell>
          <cell r="Y1262" t="str">
            <v>3107 Studieavdelingen</v>
          </cell>
        </row>
        <row r="1263">
          <cell r="V1263">
            <v>310795</v>
          </cell>
          <cell r="W1263" t="str">
            <v>310795 SIS Faglige midler, StA</v>
          </cell>
          <cell r="X1263" t="str">
            <v>31 Sentraladministrasjonen</v>
          </cell>
          <cell r="Y1263" t="str">
            <v>3107 Studieavdelingen</v>
          </cell>
        </row>
        <row r="1264">
          <cell r="V1264">
            <v>310800</v>
          </cell>
          <cell r="W1264" t="str">
            <v>310800 Forskningsadministrativ avdeling</v>
          </cell>
          <cell r="X1264" t="str">
            <v>31 Sentraladministrasjonen</v>
          </cell>
          <cell r="Y1264" t="str">
            <v>3108 Forskningsadministrativ avdeling</v>
          </cell>
        </row>
        <row r="1265">
          <cell r="V1265">
            <v>310820</v>
          </cell>
          <cell r="W1265" t="str">
            <v>310820 Faglige midler, FA</v>
          </cell>
          <cell r="X1265" t="str">
            <v>31 Sentraladministrasjonen</v>
          </cell>
          <cell r="Y1265" t="str">
            <v>3108 Forskningsadministrativ avdeling</v>
          </cell>
        </row>
        <row r="1266">
          <cell r="V1266">
            <v>310900</v>
          </cell>
          <cell r="W1266" t="str">
            <v>310900 Uniforum</v>
          </cell>
          <cell r="X1266" t="str">
            <v>31 Sentraladministrasjonen</v>
          </cell>
          <cell r="Y1266" t="str">
            <v>3109 Uniforum</v>
          </cell>
        </row>
        <row r="1267">
          <cell r="V1267">
            <v>311000</v>
          </cell>
          <cell r="W1267" t="str">
            <v>311000 Apollon</v>
          </cell>
          <cell r="X1267" t="str">
            <v>31 Sentraladministrasjonen</v>
          </cell>
          <cell r="Y1267" t="str">
            <v>3110 Apollon</v>
          </cell>
        </row>
        <row r="1268">
          <cell r="V1268">
            <v>320000</v>
          </cell>
          <cell r="W1268" t="str">
            <v>320000 Teknisk avdeling</v>
          </cell>
          <cell r="X1268" t="str">
            <v>32 Teknisk Avdeling</v>
          </cell>
          <cell r="Y1268" t="str">
            <v>3200 TA Område 0 Sentralt</v>
          </cell>
        </row>
        <row r="1269">
          <cell r="V1269">
            <v>320010</v>
          </cell>
          <cell r="W1269" t="str">
            <v>320010 TA Direktør</v>
          </cell>
          <cell r="X1269" t="str">
            <v>32 Teknisk Avdeling</v>
          </cell>
          <cell r="Y1269" t="str">
            <v>3200 TA Område 0 Sentralt</v>
          </cell>
        </row>
        <row r="1270">
          <cell r="V1270">
            <v>320020</v>
          </cell>
          <cell r="W1270" t="str">
            <v>320020 TA Stab</v>
          </cell>
          <cell r="X1270" t="str">
            <v>32 Teknisk Avdeling</v>
          </cell>
          <cell r="Y1270" t="str">
            <v>3200 TA Område 0 Sentralt</v>
          </cell>
        </row>
        <row r="1271">
          <cell r="V1271">
            <v>320030</v>
          </cell>
          <cell r="W1271" t="str">
            <v>320030 TA Administrasjon</v>
          </cell>
          <cell r="X1271" t="str">
            <v>32 Teknisk Avdeling</v>
          </cell>
          <cell r="Y1271" t="str">
            <v>3200 TA Område 0 Sentralt</v>
          </cell>
        </row>
        <row r="1272">
          <cell r="V1272">
            <v>320031</v>
          </cell>
          <cell r="W1272" t="str">
            <v>320031 TA Sentralbordet</v>
          </cell>
          <cell r="X1272" t="str">
            <v>32 Teknisk Avdeling</v>
          </cell>
          <cell r="Y1272" t="str">
            <v>3200 TA Område 0 Sentralt</v>
          </cell>
        </row>
        <row r="1273">
          <cell r="V1273">
            <v>320032</v>
          </cell>
          <cell r="W1273" t="str">
            <v>320032 TA Driftsseksjonen</v>
          </cell>
          <cell r="X1273" t="str">
            <v>32 Teknisk Avdeling</v>
          </cell>
          <cell r="Y1273" t="str">
            <v>3200 TA Område 0 Sentralt</v>
          </cell>
        </row>
        <row r="1274">
          <cell r="V1274">
            <v>320033</v>
          </cell>
          <cell r="W1274" t="str">
            <v>320033 TA Teknisk Seksjon</v>
          </cell>
          <cell r="X1274" t="str">
            <v>32 Teknisk Avdeling</v>
          </cell>
          <cell r="Y1274" t="str">
            <v>3200 TA Område 0 Sentralt</v>
          </cell>
        </row>
        <row r="1275">
          <cell r="V1275">
            <v>320034</v>
          </cell>
          <cell r="W1275" t="str">
            <v>320034 TA Planlegging og eiendomsforvaltning</v>
          </cell>
          <cell r="X1275" t="str">
            <v>32 Teknisk Avdeling</v>
          </cell>
          <cell r="Y1275" t="str">
            <v>3200 TA Område 0 Sentralt</v>
          </cell>
        </row>
        <row r="1276">
          <cell r="V1276">
            <v>320035</v>
          </cell>
          <cell r="W1276" t="str">
            <v>320035 TA Renhold</v>
          </cell>
          <cell r="X1276" t="str">
            <v>32 Teknisk Avdeling</v>
          </cell>
          <cell r="Y1276" t="str">
            <v>3200 TA Område 0 Sentralt</v>
          </cell>
        </row>
        <row r="1277">
          <cell r="V1277">
            <v>320040</v>
          </cell>
          <cell r="W1277" t="str">
            <v>320040 TA Parkavdelingen</v>
          </cell>
          <cell r="X1277" t="str">
            <v>32 Teknisk Avdeling</v>
          </cell>
          <cell r="Y1277" t="str">
            <v>3200 TA Område 0 Sentralt</v>
          </cell>
        </row>
        <row r="1278">
          <cell r="V1278">
            <v>320050</v>
          </cell>
          <cell r="W1278" t="str">
            <v>320050 TA Bud- og transport</v>
          </cell>
          <cell r="X1278" t="str">
            <v>32 Teknisk Avdeling</v>
          </cell>
          <cell r="Y1278" t="str">
            <v>3200 TA Område 0 Sentralt</v>
          </cell>
        </row>
        <row r="1279">
          <cell r="V1279">
            <v>320060</v>
          </cell>
          <cell r="W1279" t="str">
            <v>320060 TA Reprosentralen</v>
          </cell>
          <cell r="X1279" t="str">
            <v>32 Teknisk Avdeling</v>
          </cell>
          <cell r="Y1279" t="str">
            <v>3200 TA Område 0 Sentralt</v>
          </cell>
        </row>
        <row r="1280">
          <cell r="V1280">
            <v>320070</v>
          </cell>
          <cell r="W1280" t="str">
            <v>320070 TA Vakt- og alarmsentralen</v>
          </cell>
          <cell r="X1280" t="str">
            <v>32 Teknisk Avdeling</v>
          </cell>
          <cell r="Y1280" t="str">
            <v>3200 TA Område 0 Sentralt</v>
          </cell>
        </row>
        <row r="1281">
          <cell r="V1281">
            <v>320080</v>
          </cell>
          <cell r="W1281" t="str">
            <v>320080 TA Varmesentralen</v>
          </cell>
          <cell r="X1281" t="str">
            <v>32 Teknisk Avdeling</v>
          </cell>
          <cell r="Y1281" t="str">
            <v>3200 TA Område 0 Sentralt</v>
          </cell>
        </row>
        <row r="1282">
          <cell r="V1282">
            <v>320100</v>
          </cell>
          <cell r="W1282" t="str">
            <v>320100 TA OMråde 1 Sentrum</v>
          </cell>
          <cell r="X1282" t="str">
            <v>32 Teknisk Avdeling</v>
          </cell>
          <cell r="Y1282" t="str">
            <v>3201 TA Område 1 Sentrum</v>
          </cell>
        </row>
        <row r="1283">
          <cell r="V1283">
            <v>320101</v>
          </cell>
          <cell r="W1283" t="str">
            <v>320101 Domus Media</v>
          </cell>
          <cell r="X1283" t="str">
            <v>32 Teknisk Avdeling</v>
          </cell>
          <cell r="Y1283" t="str">
            <v>3201 TA Område 1 Sentrum</v>
          </cell>
        </row>
        <row r="1284">
          <cell r="V1284">
            <v>320102</v>
          </cell>
          <cell r="W1284" t="str">
            <v>320102 Domus Academica</v>
          </cell>
          <cell r="X1284" t="str">
            <v>32 Teknisk Avdeling</v>
          </cell>
          <cell r="Y1284" t="str">
            <v>3201 TA Område 1 Sentrum</v>
          </cell>
        </row>
        <row r="1285">
          <cell r="V1285">
            <v>320103</v>
          </cell>
          <cell r="W1285" t="str">
            <v>320103 Domus Biblioteca</v>
          </cell>
          <cell r="X1285" t="str">
            <v>32 Teknisk Avdeling</v>
          </cell>
          <cell r="Y1285" t="str">
            <v>3201 TA Område 1 Sentrum</v>
          </cell>
        </row>
        <row r="1286">
          <cell r="V1286">
            <v>320104</v>
          </cell>
          <cell r="W1286" t="str">
            <v>320104 Professorboligen</v>
          </cell>
          <cell r="X1286" t="str">
            <v>32 Teknisk Avdeling</v>
          </cell>
          <cell r="Y1286" t="str">
            <v>3201 TA Område 1 Sentrum</v>
          </cell>
        </row>
        <row r="1287">
          <cell r="V1287">
            <v>320105</v>
          </cell>
          <cell r="W1287" t="str">
            <v>320105 Gymnastikkbygningen</v>
          </cell>
          <cell r="X1287" t="str">
            <v>32 Teknisk Avdeling</v>
          </cell>
          <cell r="Y1287" t="str">
            <v>3201 TA Område 1 Sentrum</v>
          </cell>
        </row>
        <row r="1288">
          <cell r="V1288">
            <v>320106</v>
          </cell>
          <cell r="W1288" t="str">
            <v>320106 Historisk museum - Fredriksgt. 2</v>
          </cell>
          <cell r="X1288" t="str">
            <v>32 Teknisk Avdeling</v>
          </cell>
          <cell r="Y1288" t="str">
            <v>3201 TA Område 1 Sentrum</v>
          </cell>
        </row>
        <row r="1289">
          <cell r="V1289">
            <v>320107</v>
          </cell>
          <cell r="W1289" t="str">
            <v>320107 Den gamle kjemibygn. - Fredriksgt. 3</v>
          </cell>
          <cell r="X1289" t="str">
            <v>32 Teknisk Avdeling</v>
          </cell>
          <cell r="Y1289" t="str">
            <v>3201 TA Område 1 Sentrum</v>
          </cell>
        </row>
        <row r="1290">
          <cell r="V1290">
            <v>320110</v>
          </cell>
          <cell r="W1290" t="str">
            <v>320110 Domus Nova - St. Olavs Plass 5</v>
          </cell>
          <cell r="X1290" t="str">
            <v>32 Teknisk Avdeling</v>
          </cell>
          <cell r="Y1290" t="str">
            <v>3201 TA Område 1 Sentrum</v>
          </cell>
        </row>
        <row r="1291">
          <cell r="V1291">
            <v>320111</v>
          </cell>
          <cell r="W1291" t="str">
            <v>320111 St. Olavsgt. 29</v>
          </cell>
          <cell r="X1291" t="str">
            <v>32 Teknisk Avdeling</v>
          </cell>
          <cell r="Y1291" t="str">
            <v>3201 TA Område 1 Sentrum</v>
          </cell>
        </row>
        <row r="1292">
          <cell r="V1292">
            <v>320112</v>
          </cell>
          <cell r="W1292" t="str">
            <v>320112 Domus Periferia - Tullingt. 4C</v>
          </cell>
          <cell r="X1292" t="str">
            <v>32 Teknisk Avdeling</v>
          </cell>
          <cell r="Y1292" t="str">
            <v>3201 TA Område 1 Sentrum</v>
          </cell>
        </row>
        <row r="1293">
          <cell r="V1293">
            <v>320113</v>
          </cell>
          <cell r="W1293" t="str">
            <v>320113 Turnhallen - St. Olavsgt. 25</v>
          </cell>
          <cell r="X1293" t="str">
            <v>32 Teknisk Avdeling</v>
          </cell>
          <cell r="Y1293" t="str">
            <v>3201 TA Område 1 Sentrum</v>
          </cell>
        </row>
        <row r="1294">
          <cell r="V1294">
            <v>320114</v>
          </cell>
          <cell r="W1294" t="str">
            <v>320114 Grønnegt. 10</v>
          </cell>
          <cell r="X1294" t="str">
            <v>32 Teknisk Avdeling</v>
          </cell>
          <cell r="Y1294" t="str">
            <v>3201 TA Område 1 Sentrum</v>
          </cell>
        </row>
        <row r="1295">
          <cell r="V1295">
            <v>320116</v>
          </cell>
          <cell r="W1295" t="str">
            <v>320116 Universitetsgt. 22/24</v>
          </cell>
          <cell r="X1295" t="str">
            <v>32 Teknisk Avdeling</v>
          </cell>
          <cell r="Y1295" t="str">
            <v>3201 TA Område 1 Sentrum</v>
          </cell>
        </row>
        <row r="1296">
          <cell r="V1296">
            <v>320117</v>
          </cell>
          <cell r="W1296" t="str">
            <v>320117 Pilestredet 56</v>
          </cell>
          <cell r="X1296" t="str">
            <v>32 Teknisk Avdeling</v>
          </cell>
          <cell r="Y1296" t="str">
            <v>3201 TA Område 1 Sentrum</v>
          </cell>
        </row>
        <row r="1297">
          <cell r="V1297">
            <v>320121</v>
          </cell>
          <cell r="W1297" t="str">
            <v>320121 Rosenkrantzgt. 11B</v>
          </cell>
          <cell r="X1297" t="str">
            <v>32 Teknisk Avdeling</v>
          </cell>
          <cell r="Y1297" t="str">
            <v>3201 TA Område 1 Sentrum</v>
          </cell>
        </row>
        <row r="1298">
          <cell r="V1298">
            <v>320122</v>
          </cell>
          <cell r="W1298" t="str">
            <v>320122 Misjonssalen - Tullinsgt. 4</v>
          </cell>
          <cell r="X1298" t="str">
            <v>32 Teknisk Avdeling</v>
          </cell>
          <cell r="Y1298" t="str">
            <v>3201 TA Område 1 Sentrum</v>
          </cell>
        </row>
        <row r="1299">
          <cell r="V1299">
            <v>320137</v>
          </cell>
          <cell r="W1299" t="str">
            <v>320137 Observatoriet</v>
          </cell>
          <cell r="X1299" t="str">
            <v>32 Teknisk Avdeling</v>
          </cell>
          <cell r="Y1299" t="str">
            <v>3201 TA Område 1 Sentrum</v>
          </cell>
        </row>
        <row r="1300">
          <cell r="V1300">
            <v>320138</v>
          </cell>
          <cell r="W1300" t="str">
            <v>320138 Observatorboligen</v>
          </cell>
          <cell r="X1300" t="str">
            <v>32 Teknisk Avdeling</v>
          </cell>
          <cell r="Y1300" t="str">
            <v>3201 TA Område 1 Sentrum</v>
          </cell>
        </row>
        <row r="1301">
          <cell r="V1301">
            <v>320139</v>
          </cell>
          <cell r="W1301" t="str">
            <v>320139 UB gamle Drammensveien</v>
          </cell>
          <cell r="X1301" t="str">
            <v>32 Teknisk Avdeling</v>
          </cell>
          <cell r="Y1301" t="str">
            <v>3201 TA Område 1 Sentrum</v>
          </cell>
        </row>
        <row r="1302">
          <cell r="V1302">
            <v>320140</v>
          </cell>
          <cell r="W1302" t="str">
            <v>320140 Arbinsgate 7</v>
          </cell>
          <cell r="X1302" t="str">
            <v>32 Teknisk Avdeling</v>
          </cell>
          <cell r="Y1302" t="str">
            <v>3201 TA Område 1 Sentrum</v>
          </cell>
        </row>
        <row r="1303">
          <cell r="V1303">
            <v>320200</v>
          </cell>
          <cell r="W1303" t="str">
            <v>320200 TA Område 2 Tøyen</v>
          </cell>
          <cell r="X1303" t="str">
            <v>32 Teknisk Avdeling</v>
          </cell>
          <cell r="Y1303" t="str">
            <v>3202 TA Område 2 Tøyen</v>
          </cell>
        </row>
        <row r="1304">
          <cell r="V1304">
            <v>320201</v>
          </cell>
          <cell r="W1304" t="str">
            <v>320201 Tøyen Hovedgård - Hovedhuset</v>
          </cell>
          <cell r="X1304" t="str">
            <v>32 Teknisk Avdeling</v>
          </cell>
          <cell r="Y1304" t="str">
            <v>3202 TA Område 2 Tøyen</v>
          </cell>
        </row>
        <row r="1305">
          <cell r="V1305">
            <v>320202</v>
          </cell>
          <cell r="W1305" t="str">
            <v>320202 Tøyen Hovedgård - Driftsbygningen</v>
          </cell>
          <cell r="X1305" t="str">
            <v>32 Teknisk Avdeling</v>
          </cell>
          <cell r="Y1305" t="str">
            <v>3202 TA Område 2 Tøyen</v>
          </cell>
        </row>
        <row r="1306">
          <cell r="V1306">
            <v>320203</v>
          </cell>
          <cell r="W1306" t="str">
            <v>320203 Botanisk museum</v>
          </cell>
          <cell r="X1306" t="str">
            <v>32 Teknisk Avdeling</v>
          </cell>
          <cell r="Y1306" t="str">
            <v>3202 TA Område 2 Tøyen</v>
          </cell>
        </row>
        <row r="1307">
          <cell r="V1307">
            <v>320204</v>
          </cell>
          <cell r="W1307" t="str">
            <v>320204 Geologisk / paleontologisk museum</v>
          </cell>
          <cell r="X1307" t="str">
            <v>32 Teknisk Avdeling</v>
          </cell>
          <cell r="Y1307" t="str">
            <v>3202 TA Område 2 Tøyen</v>
          </cell>
        </row>
        <row r="1308">
          <cell r="V1308">
            <v>320205</v>
          </cell>
          <cell r="W1308" t="str">
            <v>320205 Zoologisk museum</v>
          </cell>
          <cell r="X1308" t="str">
            <v>32 Teknisk Avdeling</v>
          </cell>
          <cell r="Y1308" t="str">
            <v>3202 TA Område 2 Tøyen</v>
          </cell>
        </row>
        <row r="1309">
          <cell r="V1309">
            <v>320206</v>
          </cell>
          <cell r="W1309" t="str">
            <v>320206 Palmehuset utstillingsveksthus</v>
          </cell>
          <cell r="X1309" t="str">
            <v>32 Teknisk Avdeling</v>
          </cell>
          <cell r="Y1309" t="str">
            <v>3202 TA Område 2 Tøyen</v>
          </cell>
        </row>
        <row r="1310">
          <cell r="V1310">
            <v>320207</v>
          </cell>
          <cell r="W1310" t="str">
            <v>320207 Victoriahuset utstillingsveksthus</v>
          </cell>
          <cell r="X1310" t="str">
            <v>32 Teknisk Avdeling</v>
          </cell>
          <cell r="Y1310" t="str">
            <v>3202 TA Område 2 Tøyen</v>
          </cell>
        </row>
        <row r="1311">
          <cell r="V1311">
            <v>320208</v>
          </cell>
          <cell r="W1311" t="str">
            <v>320208 Nytt formeringsveksthus</v>
          </cell>
          <cell r="X1311" t="str">
            <v>32 Teknisk Avdeling</v>
          </cell>
          <cell r="Y1311" t="str">
            <v>3202 TA Område 2 Tøyen</v>
          </cell>
        </row>
        <row r="1312">
          <cell r="V1312">
            <v>320209</v>
          </cell>
          <cell r="W1312" t="str">
            <v>320209 Garage ved zoologisk</v>
          </cell>
          <cell r="X1312" t="str">
            <v>32 Teknisk Avdeling</v>
          </cell>
          <cell r="Y1312" t="str">
            <v>3202 TA Område 2 Tøyen</v>
          </cell>
        </row>
        <row r="1313">
          <cell r="V1313">
            <v>320210</v>
          </cell>
          <cell r="W1313" t="str">
            <v>320210 Portnerstuene i Blyths gate I</v>
          </cell>
          <cell r="X1313" t="str">
            <v>32 Teknisk Avdeling</v>
          </cell>
          <cell r="Y1313" t="str">
            <v>3202 TA Område 2 Tøyen</v>
          </cell>
        </row>
        <row r="1314">
          <cell r="V1314">
            <v>320211</v>
          </cell>
          <cell r="W1314" t="str">
            <v>320211 Portnerstuene i Blyths gate II</v>
          </cell>
          <cell r="X1314" t="str">
            <v>32 Teknisk Avdeling</v>
          </cell>
          <cell r="Y1314" t="str">
            <v>3202 TA Område 2 Tøyen</v>
          </cell>
        </row>
        <row r="1315">
          <cell r="V1315">
            <v>320212</v>
          </cell>
          <cell r="W1315" t="str">
            <v>320212 Utstillingsveksthus</v>
          </cell>
          <cell r="X1315" t="str">
            <v>32 Teknisk Avdeling</v>
          </cell>
          <cell r="Y1315" t="str">
            <v>3202 TA Område 2 Tøyen</v>
          </cell>
        </row>
        <row r="1316">
          <cell r="V1316">
            <v>320213</v>
          </cell>
          <cell r="W1316" t="str">
            <v>320213 Ny Driftsbygning</v>
          </cell>
          <cell r="X1316" t="str">
            <v>32 Teknisk Avdeling</v>
          </cell>
          <cell r="Y1316" t="str">
            <v>3202 TA Område 2 Tøyen</v>
          </cell>
        </row>
        <row r="1317">
          <cell r="V1317">
            <v>320214</v>
          </cell>
          <cell r="W1317" t="str">
            <v>320214 Veksthus 5</v>
          </cell>
          <cell r="X1317" t="str">
            <v>32 Teknisk Avdeling</v>
          </cell>
          <cell r="Y1317" t="str">
            <v>3202 TA Område 2 Tøyen</v>
          </cell>
        </row>
        <row r="1318">
          <cell r="V1318">
            <v>320220</v>
          </cell>
          <cell r="W1318" t="str">
            <v>320220 Veksthus nr. 3 forsøksavd.</v>
          </cell>
          <cell r="X1318" t="str">
            <v>32 Teknisk Avdeling</v>
          </cell>
          <cell r="Y1318" t="str">
            <v>3202 TA Område 2 Tøyen</v>
          </cell>
        </row>
        <row r="1319">
          <cell r="V1319">
            <v>320221</v>
          </cell>
          <cell r="W1319" t="str">
            <v>320221 Veksthus nr. 4 forsøksavd.</v>
          </cell>
          <cell r="X1319" t="str">
            <v>32 Teknisk Avdeling</v>
          </cell>
          <cell r="Y1319" t="str">
            <v>3202 TA Område 2 Tøyen</v>
          </cell>
        </row>
        <row r="1320">
          <cell r="V1320">
            <v>320222</v>
          </cell>
          <cell r="W1320" t="str">
            <v>320222 Arbeidsrom forsøksavd.</v>
          </cell>
          <cell r="X1320" t="str">
            <v>32 Teknisk Avdeling</v>
          </cell>
          <cell r="Y1320" t="str">
            <v>3202 TA Område 2 Tøyen</v>
          </cell>
        </row>
        <row r="1321">
          <cell r="V1321">
            <v>320223</v>
          </cell>
          <cell r="W1321" t="str">
            <v>320223 Åkebergveien 56</v>
          </cell>
          <cell r="X1321" t="str">
            <v>32 Teknisk Avdeling</v>
          </cell>
          <cell r="Y1321" t="str">
            <v>3202 TA Område 2 Tøyen</v>
          </cell>
        </row>
        <row r="1322">
          <cell r="V1322">
            <v>320300</v>
          </cell>
          <cell r="W1322" t="str">
            <v>320300 TA Område 3 Geitmyrsveien</v>
          </cell>
          <cell r="X1322" t="str">
            <v>32 Teknisk Avdeling</v>
          </cell>
          <cell r="Y1322" t="str">
            <v>3203 TA Område 3 Geitmyrsveien</v>
          </cell>
        </row>
        <row r="1323">
          <cell r="V1323">
            <v>320301</v>
          </cell>
          <cell r="W1323" t="str">
            <v>320301 Det odont. fakultet - Geitemyrsveien 69</v>
          </cell>
          <cell r="X1323" t="str">
            <v>32 Teknisk Avdeling</v>
          </cell>
          <cell r="Y1323" t="str">
            <v>3203 TA Område 3 Geitmyrsveien</v>
          </cell>
        </row>
        <row r="1324">
          <cell r="V1324">
            <v>320302</v>
          </cell>
          <cell r="W1324" t="str">
            <v>320302 Det odont. fak. inkl. mellombygg - Geitemyrsveien 71</v>
          </cell>
          <cell r="X1324" t="str">
            <v>32 Teknisk Avdeling</v>
          </cell>
          <cell r="Y1324" t="str">
            <v>3203 TA Område 3 Geitmyrsveien</v>
          </cell>
        </row>
        <row r="1325">
          <cell r="V1325">
            <v>320303</v>
          </cell>
          <cell r="W1325" t="str">
            <v>320303 Geitemyrsveien 73</v>
          </cell>
          <cell r="X1325" t="str">
            <v>32 Teknisk Avdeling</v>
          </cell>
          <cell r="Y1325" t="str">
            <v>3203 TA Område 3 Geitmyrsveien</v>
          </cell>
        </row>
        <row r="1326">
          <cell r="V1326">
            <v>320304</v>
          </cell>
          <cell r="W1326" t="str">
            <v>320304 Folkehelsa - Lovisenberggata 6</v>
          </cell>
          <cell r="X1326" t="str">
            <v>32 Teknisk Avdeling</v>
          </cell>
          <cell r="Y1326" t="str">
            <v>3203 TA Område 3 Geitmyrsveien</v>
          </cell>
        </row>
        <row r="1327">
          <cell r="V1327">
            <v>320305</v>
          </cell>
          <cell r="W1327" t="str">
            <v>320305 Ullevål Terrasse, Lille Ullevål</v>
          </cell>
          <cell r="X1327" t="str">
            <v>32 Teknisk Avdeling</v>
          </cell>
          <cell r="Y1327" t="str">
            <v>3203 TA Område 3 Geitmyrsveien</v>
          </cell>
        </row>
        <row r="1328">
          <cell r="V1328">
            <v>320306</v>
          </cell>
          <cell r="W1328" t="str">
            <v>320306 Søsterhjemmet - Ullevål sykehus</v>
          </cell>
          <cell r="X1328" t="str">
            <v>32 Teknisk Avdeling</v>
          </cell>
          <cell r="Y1328" t="str">
            <v>3203 TA Område 3 Geitmyrsveien</v>
          </cell>
        </row>
        <row r="1329">
          <cell r="V1329">
            <v>320307</v>
          </cell>
          <cell r="W1329" t="str">
            <v>320307 Katinka Guldberg - Lovisenberggt. 15</v>
          </cell>
          <cell r="X1329" t="str">
            <v>32 Teknisk Avdeling</v>
          </cell>
          <cell r="Y1329" t="str">
            <v>3203 TA Område 3 Geitmyrsveien</v>
          </cell>
        </row>
        <row r="1330">
          <cell r="V1330">
            <v>320308</v>
          </cell>
          <cell r="W1330" t="str">
            <v>320308 Ullevål sykehus, institutt for farmakoterapi</v>
          </cell>
          <cell r="X1330" t="str">
            <v>32 Teknisk Avdeling</v>
          </cell>
          <cell r="Y1330" t="str">
            <v>3203 TA Område 3 Geitmyrsveien</v>
          </cell>
        </row>
        <row r="1331">
          <cell r="V1331">
            <v>320309</v>
          </cell>
          <cell r="W1331" t="str">
            <v>320309 Stjerneblokkene - Nedre Ullevaal 9</v>
          </cell>
          <cell r="X1331" t="str">
            <v>32 Teknisk Avdeling</v>
          </cell>
          <cell r="Y1331" t="str">
            <v>3203 TA Område 3 Geitmyrsveien</v>
          </cell>
        </row>
        <row r="1332">
          <cell r="V1332">
            <v>320310</v>
          </cell>
          <cell r="W1332" t="str">
            <v>320310 Institutt for eksperimentell forskning</v>
          </cell>
          <cell r="X1332" t="str">
            <v>32 Teknisk Avdeling</v>
          </cell>
          <cell r="Y1332" t="str">
            <v>3203 TA Område 3 Geitmyrsveien</v>
          </cell>
        </row>
        <row r="1333">
          <cell r="V1333">
            <v>320400</v>
          </cell>
          <cell r="W1333" t="str">
            <v>320400 TA Område 4 Gaustad</v>
          </cell>
          <cell r="X1333" t="str">
            <v>32 Teknisk Avdeling</v>
          </cell>
          <cell r="Y1333" t="str">
            <v>3204 TA Område 4 Gaustad</v>
          </cell>
        </row>
        <row r="1334">
          <cell r="V1334">
            <v>320401</v>
          </cell>
          <cell r="W1334" t="str">
            <v>320401 Preklinisk medisin I og II</v>
          </cell>
          <cell r="X1334" t="str">
            <v>32 Teknisk Avdeling</v>
          </cell>
          <cell r="Y1334" t="str">
            <v>3204 TA Område 4 Gaustad</v>
          </cell>
        </row>
        <row r="1335">
          <cell r="V1335">
            <v>320402</v>
          </cell>
          <cell r="W1335" t="str">
            <v>320402 Rikshospitalet</v>
          </cell>
          <cell r="X1335" t="str">
            <v>32 Teknisk Avdeling</v>
          </cell>
          <cell r="Y1335" t="str">
            <v>3204 TA Område 4 Gaustad</v>
          </cell>
        </row>
        <row r="1336">
          <cell r="V1336">
            <v>320403</v>
          </cell>
          <cell r="W1336" t="str">
            <v>320403 Preklinisk medisin III</v>
          </cell>
          <cell r="X1336" t="str">
            <v>32 Teknisk Avdeling</v>
          </cell>
          <cell r="Y1336" t="str">
            <v>3204 TA Område 4 Gaustad</v>
          </cell>
        </row>
        <row r="1337">
          <cell r="V1337">
            <v>320404</v>
          </cell>
          <cell r="W1337" t="str">
            <v>320404 Informatikkbygningen</v>
          </cell>
          <cell r="X1337" t="str">
            <v>32 Teknisk Avdeling</v>
          </cell>
          <cell r="Y1337" t="str">
            <v>3204 TA Område 4 Gaustad</v>
          </cell>
        </row>
        <row r="1338">
          <cell r="V1338">
            <v>320405</v>
          </cell>
          <cell r="W1338" t="str">
            <v>320405 Vikingskipshuset</v>
          </cell>
          <cell r="X1338" t="str">
            <v>32 Teknisk Avdeling</v>
          </cell>
          <cell r="Y1338" t="str">
            <v>3204 TA Område 4 Gaustad</v>
          </cell>
        </row>
        <row r="1339">
          <cell r="V1339">
            <v>320410</v>
          </cell>
          <cell r="W1339" t="str">
            <v>320410 Domus Athletica</v>
          </cell>
          <cell r="X1339" t="str">
            <v>32 Teknisk Avdeling</v>
          </cell>
          <cell r="Y1339" t="str">
            <v>3204 TA Område 4 Gaustad</v>
          </cell>
        </row>
        <row r="1340">
          <cell r="V1340">
            <v>320411</v>
          </cell>
          <cell r="W1340" t="str">
            <v>320411 Forskningsparken</v>
          </cell>
          <cell r="X1340" t="str">
            <v>32 Teknisk Avdeling</v>
          </cell>
          <cell r="Y1340" t="str">
            <v>3204 TA Område 4 Gaustad</v>
          </cell>
        </row>
        <row r="1341">
          <cell r="V1341">
            <v>320412</v>
          </cell>
          <cell r="W1341" t="str">
            <v>320412 Gaustadhagen barnehage</v>
          </cell>
          <cell r="X1341" t="str">
            <v>32 Teknisk Avdeling</v>
          </cell>
          <cell r="Y1341" t="str">
            <v>3204 TA Område 4 Gaustad</v>
          </cell>
        </row>
        <row r="1342">
          <cell r="V1342">
            <v>320413</v>
          </cell>
          <cell r="W1342" t="str">
            <v>320413 Kringsjå kurssenter</v>
          </cell>
          <cell r="X1342" t="str">
            <v>32 Teknisk Avdeling</v>
          </cell>
          <cell r="Y1342" t="str">
            <v>3204 TA Område 4 Gaustad</v>
          </cell>
        </row>
        <row r="1343">
          <cell r="V1343">
            <v>320414</v>
          </cell>
          <cell r="W1343" t="str">
            <v>320414 Forskningsveien 3B</v>
          </cell>
          <cell r="X1343" t="str">
            <v>32 Teknisk Avdeling</v>
          </cell>
          <cell r="Y1343" t="str">
            <v>3204 TA Område 4 Gaustad</v>
          </cell>
        </row>
        <row r="1344">
          <cell r="V1344">
            <v>320420</v>
          </cell>
          <cell r="W1344" t="str">
            <v>320420 Brakker ved Informatikkbygningen</v>
          </cell>
          <cell r="X1344" t="str">
            <v>32 Teknisk Avdeling</v>
          </cell>
          <cell r="Y1344" t="str">
            <v>3204 TA Område 4 Gaustad</v>
          </cell>
        </row>
        <row r="1345">
          <cell r="V1345">
            <v>320500</v>
          </cell>
          <cell r="W1345" t="str">
            <v>320500 TA Område 5 Nedre Blindern</v>
          </cell>
          <cell r="X1345" t="str">
            <v>32 Teknisk Avdeling</v>
          </cell>
          <cell r="Y1345" t="str">
            <v>3205 TA Område 5 Nedre Blindern</v>
          </cell>
        </row>
        <row r="1346">
          <cell r="V1346">
            <v>320519</v>
          </cell>
          <cell r="W1346" t="str">
            <v>320519 Geologibygningen</v>
          </cell>
          <cell r="X1346" t="str">
            <v>32 Teknisk Avdeling</v>
          </cell>
          <cell r="Y1346" t="str">
            <v>3205 TA Område 5 Nedre Blindern</v>
          </cell>
        </row>
        <row r="1347">
          <cell r="V1347">
            <v>320520</v>
          </cell>
          <cell r="W1347" t="str">
            <v>320520 Helga Engs hus</v>
          </cell>
          <cell r="X1347" t="str">
            <v>32 Teknisk Avdeling</v>
          </cell>
          <cell r="Y1347" t="str">
            <v>3205 TA Område 5 Nedre Blindern</v>
          </cell>
        </row>
        <row r="1348">
          <cell r="V1348">
            <v>320521</v>
          </cell>
          <cell r="W1348" t="str">
            <v>320521 ZEB-bygningen</v>
          </cell>
          <cell r="X1348" t="str">
            <v>32 Teknisk Avdeling</v>
          </cell>
          <cell r="Y1348" t="str">
            <v>3205 TA Område 5 Nedre Blindern</v>
          </cell>
        </row>
        <row r="1349">
          <cell r="V1349">
            <v>320522</v>
          </cell>
          <cell r="W1349" t="str">
            <v>320522 Bamsebo barnehage</v>
          </cell>
          <cell r="X1349" t="str">
            <v>32 Teknisk Avdeling</v>
          </cell>
          <cell r="Y1349" t="str">
            <v>3205 TA Område 5 Nedre Blindern</v>
          </cell>
        </row>
        <row r="1350">
          <cell r="V1350">
            <v>320523</v>
          </cell>
          <cell r="W1350" t="str">
            <v>320523 Kjemibygningen</v>
          </cell>
          <cell r="X1350" t="str">
            <v>32 Teknisk Avdeling</v>
          </cell>
          <cell r="Y1350" t="str">
            <v>3205 TA Område 5 Nedre Blindern</v>
          </cell>
        </row>
        <row r="1351">
          <cell r="V1351">
            <v>320524</v>
          </cell>
          <cell r="W1351" t="str">
            <v>320524 Fysikkbygningen</v>
          </cell>
          <cell r="X1351" t="str">
            <v>32 Teknisk Avdeling</v>
          </cell>
          <cell r="Y1351" t="str">
            <v>3205 TA Område 5 Nedre Blindern</v>
          </cell>
        </row>
        <row r="1352">
          <cell r="V1352">
            <v>320525</v>
          </cell>
          <cell r="W1352" t="str">
            <v>320525 Farmasibygningen</v>
          </cell>
          <cell r="X1352" t="str">
            <v>32 Teknisk Avdeling</v>
          </cell>
          <cell r="Y1352" t="str">
            <v>3205 TA Område 5 Nedre Blindern</v>
          </cell>
        </row>
        <row r="1353">
          <cell r="V1353">
            <v>320526</v>
          </cell>
          <cell r="W1353" t="str">
            <v>320526 Svein Rosselands hus</v>
          </cell>
          <cell r="X1353" t="str">
            <v>32 Teknisk Avdeling</v>
          </cell>
          <cell r="Y1353" t="str">
            <v>3205 TA Område 5 Nedre Blindern</v>
          </cell>
        </row>
        <row r="1354">
          <cell r="V1354">
            <v>320531</v>
          </cell>
          <cell r="W1354" t="str">
            <v>320531 Husmannsplassene - Blindernv. 41</v>
          </cell>
          <cell r="X1354" t="str">
            <v>32 Teknisk Avdeling</v>
          </cell>
          <cell r="Y1354" t="str">
            <v>3205 TA Område 5 Nedre Blindern</v>
          </cell>
        </row>
        <row r="1355">
          <cell r="V1355">
            <v>320532</v>
          </cell>
          <cell r="W1355" t="str">
            <v>320532 Husmannsplassene - Blindernv. 42</v>
          </cell>
          <cell r="X1355" t="str">
            <v>32 Teknisk Avdeling</v>
          </cell>
          <cell r="Y1355" t="str">
            <v>3205 TA Område 5 Nedre Blindern</v>
          </cell>
        </row>
        <row r="1356">
          <cell r="V1356">
            <v>320538</v>
          </cell>
          <cell r="W1356" t="str">
            <v>320538 Chateau Neuf</v>
          </cell>
          <cell r="X1356" t="str">
            <v>32 Teknisk Avdeling</v>
          </cell>
          <cell r="Y1356" t="str">
            <v>3205 TA Område 5 Nedre Blindern</v>
          </cell>
        </row>
        <row r="1357">
          <cell r="V1357">
            <v>320539</v>
          </cell>
          <cell r="W1357" t="str">
            <v>320539 Menighetsfakultetet - Gydas vei 4</v>
          </cell>
          <cell r="X1357" t="str">
            <v>32 Teknisk Avdeling</v>
          </cell>
          <cell r="Y1357" t="str">
            <v>3205 TA Område 5 Nedre Blindern</v>
          </cell>
        </row>
        <row r="1358">
          <cell r="V1358">
            <v>320540</v>
          </cell>
          <cell r="W1358" t="str">
            <v>320540 Gydas vei 8</v>
          </cell>
          <cell r="X1358" t="str">
            <v>32 Teknisk Avdeling</v>
          </cell>
          <cell r="Y1358" t="str">
            <v>3205 TA Område 5 Nedre Blindern</v>
          </cell>
        </row>
        <row r="1359">
          <cell r="V1359">
            <v>320550</v>
          </cell>
          <cell r="W1359" t="str">
            <v>320550 Barnehage - Apalveien 21</v>
          </cell>
          <cell r="X1359" t="str">
            <v>32 Teknisk Avdeling</v>
          </cell>
          <cell r="Y1359" t="str">
            <v>3205 TA Område 5 Nedre Blindern</v>
          </cell>
        </row>
        <row r="1360">
          <cell r="V1360">
            <v>320600</v>
          </cell>
          <cell r="W1360" t="str">
            <v>320600 TA Område 6 Vestre Blindern</v>
          </cell>
          <cell r="X1360" t="str">
            <v>32 Teknisk Avdeling</v>
          </cell>
          <cell r="Y1360" t="str">
            <v>3206 TA Område 6 Vestre Blindern</v>
          </cell>
        </row>
        <row r="1361">
          <cell r="V1361">
            <v>320601</v>
          </cell>
          <cell r="W1361" t="str">
            <v>320601 Administrasjonsbygningen</v>
          </cell>
          <cell r="X1361" t="str">
            <v>32 Teknisk Avdeling</v>
          </cell>
          <cell r="Y1361" t="str">
            <v>3206 TA Område 6 Vestre Blindern</v>
          </cell>
        </row>
        <row r="1362">
          <cell r="V1362">
            <v>320602</v>
          </cell>
          <cell r="W1362" t="str">
            <v>320602 Lavblokka</v>
          </cell>
          <cell r="X1362" t="str">
            <v>32 Teknisk Avdeling</v>
          </cell>
          <cell r="Y1362" t="str">
            <v>3206 TA Område 6 Vestre Blindern</v>
          </cell>
        </row>
        <row r="1363">
          <cell r="V1363">
            <v>320603</v>
          </cell>
          <cell r="W1363" t="str">
            <v>320603 Fredrikke - servicebygning</v>
          </cell>
          <cell r="X1363" t="str">
            <v>32 Teknisk Avdeling</v>
          </cell>
          <cell r="Y1363" t="str">
            <v>3206 TA Område 6 Vestre Blindern</v>
          </cell>
        </row>
        <row r="1364">
          <cell r="V1364">
            <v>320604</v>
          </cell>
          <cell r="W1364" t="str">
            <v>320604 Idrettsbygningen, Campus</v>
          </cell>
          <cell r="X1364" t="str">
            <v>32 Teknisk Avdeling</v>
          </cell>
          <cell r="Y1364" t="str">
            <v>3206 TA Område 6 Vestre Blindern</v>
          </cell>
        </row>
        <row r="1365">
          <cell r="V1365">
            <v>320605</v>
          </cell>
          <cell r="W1365" t="str">
            <v>320605 Sophus Bugges hus</v>
          </cell>
          <cell r="X1365" t="str">
            <v>32 Teknisk Avdeling</v>
          </cell>
          <cell r="Y1365" t="str">
            <v>3206 TA Område 6 Vestre Blindern</v>
          </cell>
        </row>
        <row r="1366">
          <cell r="V1366">
            <v>320606</v>
          </cell>
          <cell r="W1366" t="str">
            <v>320606 Henrik Wergelands hus</v>
          </cell>
          <cell r="X1366" t="str">
            <v>32 Teknisk Avdeling</v>
          </cell>
          <cell r="Y1366" t="str">
            <v>3206 TA Område 6 Vestre Blindern</v>
          </cell>
        </row>
        <row r="1367">
          <cell r="V1367">
            <v>320607</v>
          </cell>
          <cell r="W1367" t="str">
            <v>320607 P.A. Munchs hus</v>
          </cell>
          <cell r="X1367" t="str">
            <v>32 Teknisk Avdeling</v>
          </cell>
          <cell r="Y1367" t="str">
            <v>3206 TA Område 6 Vestre Blindern</v>
          </cell>
        </row>
        <row r="1368">
          <cell r="V1368">
            <v>320608</v>
          </cell>
          <cell r="W1368" t="str">
            <v>320608 Niels Treschow hus</v>
          </cell>
          <cell r="X1368" t="str">
            <v>32 Teknisk Avdeling</v>
          </cell>
          <cell r="Y1368" t="str">
            <v>3206 TA Område 6 Vestre Blindern</v>
          </cell>
        </row>
        <row r="1369">
          <cell r="V1369">
            <v>320628</v>
          </cell>
          <cell r="W1369" t="str">
            <v>320628 Villa Eika</v>
          </cell>
          <cell r="X1369" t="str">
            <v>32 Teknisk Avdeling</v>
          </cell>
          <cell r="Y1369" t="str">
            <v>3206 TA Område 6 Vestre Blindern</v>
          </cell>
        </row>
        <row r="1370">
          <cell r="V1370">
            <v>320634</v>
          </cell>
          <cell r="W1370" t="str">
            <v>320634 Sognsvn. 70</v>
          </cell>
          <cell r="X1370" t="str">
            <v>32 Teknisk Avdeling</v>
          </cell>
          <cell r="Y1370" t="str">
            <v>3206 TA Område 6 Vestre Blindern</v>
          </cell>
        </row>
        <row r="1371">
          <cell r="V1371">
            <v>320635</v>
          </cell>
          <cell r="W1371" t="str">
            <v>320635 Sognsvn. 68</v>
          </cell>
          <cell r="X1371" t="str">
            <v>32 Teknisk Avdeling</v>
          </cell>
          <cell r="Y1371" t="str">
            <v>3206 TA Område 6 Vestre Blindern</v>
          </cell>
        </row>
        <row r="1372">
          <cell r="V1372">
            <v>320636</v>
          </cell>
          <cell r="W1372" t="str">
            <v>320636 Ullevål stadion, 2. etg.</v>
          </cell>
          <cell r="X1372" t="str">
            <v>32 Teknisk Avdeling</v>
          </cell>
          <cell r="Y1372" t="str">
            <v>3206 TA Område 6 Vestre Blindern</v>
          </cell>
        </row>
        <row r="1373">
          <cell r="V1373">
            <v>320651</v>
          </cell>
          <cell r="W1373" t="str">
            <v>320651 Parkanlegget, kontor, lager og garasje</v>
          </cell>
          <cell r="X1373" t="str">
            <v>32 Teknisk Avdeling</v>
          </cell>
          <cell r="Y1373" t="str">
            <v>3206 TA Område 6 Vestre Blindern</v>
          </cell>
        </row>
        <row r="1374">
          <cell r="V1374">
            <v>320700</v>
          </cell>
          <cell r="W1374" t="str">
            <v>320700 TA Område 7 Nordre Blindern</v>
          </cell>
          <cell r="X1374" t="str">
            <v>32 Teknisk Avdeling</v>
          </cell>
          <cell r="Y1374" t="str">
            <v>3207 TA Område 7 Nordre Blindern</v>
          </cell>
        </row>
        <row r="1375">
          <cell r="V1375">
            <v>320709</v>
          </cell>
          <cell r="W1375" t="str">
            <v>320709 Eilert Sundts hus, blokk A</v>
          </cell>
          <cell r="X1375" t="str">
            <v>32 Teknisk Avdeling</v>
          </cell>
          <cell r="Y1375" t="str">
            <v>3207 TA Område 7 Nordre Blindern</v>
          </cell>
        </row>
        <row r="1376">
          <cell r="V1376">
            <v>320710</v>
          </cell>
          <cell r="W1376" t="str">
            <v>320710 Eilert Sundts hus, blokk B</v>
          </cell>
          <cell r="X1376" t="str">
            <v>32 Teknisk Avdeling</v>
          </cell>
          <cell r="Y1376" t="str">
            <v>3207 TA Område 7 Nordre Blindern</v>
          </cell>
        </row>
        <row r="1377">
          <cell r="V1377">
            <v>320711</v>
          </cell>
          <cell r="W1377" t="str">
            <v>320711 Eilert Sundts hus, blokk C</v>
          </cell>
          <cell r="X1377" t="str">
            <v>32 Teknisk Avdeling</v>
          </cell>
          <cell r="Y1377" t="str">
            <v>3207 TA Område 7 Nordre Blindern</v>
          </cell>
        </row>
        <row r="1378">
          <cell r="V1378">
            <v>320712</v>
          </cell>
          <cell r="W1378" t="str">
            <v>320712 Eilert Sundts barnehage</v>
          </cell>
          <cell r="X1378" t="str">
            <v>32 Teknisk Avdeling</v>
          </cell>
          <cell r="Y1378" t="str">
            <v>3207 TA Område 7 Nordre Blindern</v>
          </cell>
        </row>
        <row r="1379">
          <cell r="V1379">
            <v>320713</v>
          </cell>
          <cell r="W1379" t="str">
            <v>320713 Vilhelm Bjerknes hus</v>
          </cell>
          <cell r="X1379" t="str">
            <v>32 Teknisk Avdeling</v>
          </cell>
          <cell r="Y1379" t="str">
            <v>3207 TA Område 7 Nordre Blindern</v>
          </cell>
        </row>
        <row r="1380">
          <cell r="V1380">
            <v>320714</v>
          </cell>
          <cell r="W1380" t="str">
            <v>320714 Niels Henrik Abels hus</v>
          </cell>
          <cell r="X1380" t="str">
            <v>32 Teknisk Avdeling</v>
          </cell>
          <cell r="Y1380" t="str">
            <v>3207 TA Område 7 Nordre Blindern</v>
          </cell>
        </row>
        <row r="1381">
          <cell r="V1381">
            <v>320715</v>
          </cell>
          <cell r="W1381" t="str">
            <v>320715 Sophus Lies auditorium</v>
          </cell>
          <cell r="X1381" t="str">
            <v>32 Teknisk Avdeling</v>
          </cell>
          <cell r="Y1381" t="str">
            <v>3207 TA Område 7 Nordre Blindern</v>
          </cell>
        </row>
        <row r="1382">
          <cell r="V1382">
            <v>320729</v>
          </cell>
          <cell r="W1382" t="str">
            <v>320729 Domus Theologica - Blindernvn. 9</v>
          </cell>
          <cell r="X1382" t="str">
            <v>32 Teknisk Avdeling</v>
          </cell>
          <cell r="Y1382" t="str">
            <v>3207 TA Område 7 Nordre Blindern</v>
          </cell>
        </row>
        <row r="1383">
          <cell r="V1383">
            <v>320730</v>
          </cell>
          <cell r="W1383" t="str">
            <v>320730 Blindernveien 11 (IMK)</v>
          </cell>
          <cell r="X1383" t="str">
            <v>32 Teknisk Avdeling</v>
          </cell>
          <cell r="Y1383" t="str">
            <v>3207 TA Område 7 Nordre Blindern</v>
          </cell>
        </row>
        <row r="1384">
          <cell r="V1384">
            <v>320733</v>
          </cell>
          <cell r="W1384" t="str">
            <v>320733 Duehaugvn. 6 - UNIFOR</v>
          </cell>
          <cell r="X1384" t="str">
            <v>32 Teknisk Avdeling</v>
          </cell>
          <cell r="Y1384" t="str">
            <v>3207 TA Område 7 Nordre Blindern</v>
          </cell>
        </row>
        <row r="1385">
          <cell r="V1385">
            <v>320742</v>
          </cell>
          <cell r="W1385" t="str">
            <v>320742 Ullevål kino - Vestgrensa 2</v>
          </cell>
          <cell r="X1385" t="str">
            <v>32 Teknisk Avdeling</v>
          </cell>
          <cell r="Y1385" t="str">
            <v>3207 TA Område 7 Nordre Blindern</v>
          </cell>
        </row>
        <row r="1386">
          <cell r="V1386">
            <v>320743</v>
          </cell>
          <cell r="W1386" t="str">
            <v>320743 Moltke Moes vei 18</v>
          </cell>
          <cell r="X1386" t="str">
            <v>32 Teknisk Avdeling</v>
          </cell>
          <cell r="Y1386" t="str">
            <v>3207 TA Område 7 Nordre Blindern</v>
          </cell>
        </row>
        <row r="1387">
          <cell r="V1387">
            <v>320744</v>
          </cell>
          <cell r="W1387" t="str">
            <v>320744 Moltke Moes vei 20</v>
          </cell>
          <cell r="X1387" t="str">
            <v>32 Teknisk Avdeling</v>
          </cell>
          <cell r="Y1387" t="str">
            <v>3207 TA Område 7 Nordre Blindern</v>
          </cell>
        </row>
        <row r="1388">
          <cell r="V1388">
            <v>320745</v>
          </cell>
          <cell r="W1388" t="str">
            <v>320745 Moltke Moes vei 22</v>
          </cell>
          <cell r="X1388" t="str">
            <v>32 Teknisk Avdeling</v>
          </cell>
          <cell r="Y1388" t="str">
            <v>3207 TA Område 7 Nordre Blindern</v>
          </cell>
        </row>
        <row r="1389">
          <cell r="V1389">
            <v>320746</v>
          </cell>
          <cell r="W1389" t="str">
            <v>320746 Moltke Moes vei 24</v>
          </cell>
          <cell r="X1389" t="str">
            <v>32 Teknisk Avdeling</v>
          </cell>
          <cell r="Y1389" t="str">
            <v>3207 TA Område 7 Nordre Blindern</v>
          </cell>
        </row>
        <row r="1390">
          <cell r="V1390">
            <v>320747</v>
          </cell>
          <cell r="W1390" t="str">
            <v>320747 Ullevålsvn. 105</v>
          </cell>
          <cell r="X1390" t="str">
            <v>32 Teknisk Avdeling</v>
          </cell>
          <cell r="Y1390" t="str">
            <v>3207 TA Område 7 Nordre Blindern</v>
          </cell>
        </row>
        <row r="1391">
          <cell r="V1391">
            <v>320748</v>
          </cell>
          <cell r="W1391" t="str">
            <v>320748 Niels Henrik Abels vei 2</v>
          </cell>
          <cell r="X1391" t="str">
            <v>32 Teknisk Avdeling</v>
          </cell>
          <cell r="Y1391" t="str">
            <v>3207 TA Område 7 Nordre Blindern</v>
          </cell>
        </row>
        <row r="1392">
          <cell r="V1392">
            <v>320749</v>
          </cell>
          <cell r="W1392" t="str">
            <v>320749 Anneks i tilknytning til Domus Theologica</v>
          </cell>
          <cell r="X1392" t="str">
            <v>32 Teknisk Avdeling</v>
          </cell>
          <cell r="Y1392" t="str">
            <v>3207 TA Område 7 Nordre Blindern</v>
          </cell>
        </row>
        <row r="1393">
          <cell r="V1393">
            <v>320751</v>
          </cell>
          <cell r="W1393" t="str">
            <v>320751 Parkanlegget garage - Blindernvn. 43</v>
          </cell>
          <cell r="X1393" t="str">
            <v>32 Teknisk Avdeling</v>
          </cell>
          <cell r="Y1393" t="str">
            <v>3207 TA Område 7 Nordre Blindern</v>
          </cell>
        </row>
        <row r="1394">
          <cell r="V1394">
            <v>320752</v>
          </cell>
          <cell r="W1394" t="str">
            <v>320752 Parkanlegget kontor</v>
          </cell>
          <cell r="X1394" t="str">
            <v>32 Teknisk Avdeling</v>
          </cell>
          <cell r="Y1394" t="str">
            <v>3207 TA Område 7 Nordre Blindern</v>
          </cell>
        </row>
        <row r="1395">
          <cell r="V1395">
            <v>320753</v>
          </cell>
          <cell r="W1395" t="str">
            <v>320753 Parkanlegget lager</v>
          </cell>
          <cell r="X1395" t="str">
            <v>32 Teknisk Avdeling</v>
          </cell>
          <cell r="Y1395" t="str">
            <v>3207 TA Område 7 Nordre Blindern</v>
          </cell>
        </row>
        <row r="1396">
          <cell r="V1396">
            <v>320800</v>
          </cell>
          <cell r="W1396" t="str">
            <v>320800 TA Område 8 Østre Blindern</v>
          </cell>
          <cell r="X1396" t="str">
            <v>32 Teknisk Avdeling</v>
          </cell>
          <cell r="Y1396" t="str">
            <v>3208 TA Område 8 Østre Blindern</v>
          </cell>
        </row>
        <row r="1397">
          <cell r="V1397">
            <v>320816</v>
          </cell>
          <cell r="W1397" t="str">
            <v>320816 PO-bygget  Preklinisk Odontologi</v>
          </cell>
          <cell r="X1397" t="str">
            <v>32 Teknisk Avdeling</v>
          </cell>
          <cell r="Y1397" t="str">
            <v>3208 TA Område 8 Østre Blindern</v>
          </cell>
        </row>
        <row r="1398">
          <cell r="V1398">
            <v>320817</v>
          </cell>
          <cell r="W1398" t="str">
            <v>320817 Pennalet</v>
          </cell>
          <cell r="X1398" t="str">
            <v>32 Teknisk Avdeling</v>
          </cell>
          <cell r="Y1398" t="str">
            <v>3208 TA Område 8 Østre Blindern</v>
          </cell>
        </row>
        <row r="1399">
          <cell r="V1399">
            <v>320818</v>
          </cell>
          <cell r="W1399" t="str">
            <v>320818 Kristine Bonnevies hus Biologibygget</v>
          </cell>
          <cell r="X1399" t="str">
            <v>32 Teknisk Avdeling</v>
          </cell>
          <cell r="Y1399" t="str">
            <v>3208 TA Område 8 Østre Blindern</v>
          </cell>
        </row>
        <row r="1400">
          <cell r="V1400">
            <v>320827</v>
          </cell>
          <cell r="W1400" t="str">
            <v>320827 Georg Sverdrups hus (UB)</v>
          </cell>
          <cell r="X1400" t="str">
            <v>32 Teknisk Avdeling</v>
          </cell>
          <cell r="Y1400" t="str">
            <v>3208 TA Område 8 Østre Blindern</v>
          </cell>
        </row>
        <row r="1401">
          <cell r="V1401">
            <v>320900</v>
          </cell>
          <cell r="W1401" t="str">
            <v>320900 TA Område 9</v>
          </cell>
          <cell r="X1401" t="str">
            <v>32 Teknisk Avdeling</v>
          </cell>
          <cell r="Y1401" t="str">
            <v>3209 TA Område 9 Diverse</v>
          </cell>
        </row>
        <row r="1402">
          <cell r="V1402">
            <v>320901</v>
          </cell>
          <cell r="W1402" t="str">
            <v>320901 Biologosk forskningsstasjon i Drøbak</v>
          </cell>
          <cell r="X1402" t="str">
            <v>32 Teknisk Avdeling</v>
          </cell>
          <cell r="Y1402" t="str">
            <v>3209 TA Område 9 Diverse</v>
          </cell>
        </row>
        <row r="1403">
          <cell r="V1403">
            <v>320902</v>
          </cell>
          <cell r="W1403" t="str">
            <v>320902 Tollboden i Drøbak</v>
          </cell>
          <cell r="X1403" t="str">
            <v>32 Teknisk Avdeling</v>
          </cell>
          <cell r="Y1403" t="str">
            <v>3209 TA Område 9 Diverse</v>
          </cell>
        </row>
        <row r="1404">
          <cell r="V1404">
            <v>320903</v>
          </cell>
          <cell r="W1404" t="str">
            <v>320903 Torshov skole - Autisten</v>
          </cell>
          <cell r="X1404" t="str">
            <v>32 Teknisk Avdeling</v>
          </cell>
          <cell r="Y1404" t="str">
            <v>3209 TA Område 9 Diverse</v>
          </cell>
        </row>
        <row r="1405">
          <cell r="V1405">
            <v>320904</v>
          </cell>
          <cell r="W1405" t="str">
            <v>320904 Biologisk feltstasjon - Finse Bygg I</v>
          </cell>
          <cell r="X1405" t="str">
            <v>32 Teknisk Avdeling</v>
          </cell>
          <cell r="Y1405" t="str">
            <v>3209 TA Område 9 Diverse</v>
          </cell>
        </row>
        <row r="1406">
          <cell r="V1406">
            <v>320905</v>
          </cell>
          <cell r="W1406" t="str">
            <v>320905 Biologisk feltstasjon - Finse Bygg II</v>
          </cell>
          <cell r="X1406" t="str">
            <v>32 Teknisk Avdeling</v>
          </cell>
          <cell r="Y1406" t="str">
            <v>3209 TA Område 9 Diverse</v>
          </cell>
        </row>
        <row r="1407">
          <cell r="V1407">
            <v>320906</v>
          </cell>
          <cell r="W1407" t="str">
            <v>320906 Tømte - Midtgården</v>
          </cell>
          <cell r="X1407" t="str">
            <v>32 Teknisk Avdeling</v>
          </cell>
          <cell r="Y1407" t="str">
            <v>3209 TA Område 9 Diverse</v>
          </cell>
        </row>
        <row r="1408">
          <cell r="V1408">
            <v>320907</v>
          </cell>
          <cell r="W1408" t="str">
            <v>320907 Baroniet i Rosendal</v>
          </cell>
          <cell r="X1408" t="str">
            <v>32 Teknisk Avdeling</v>
          </cell>
          <cell r="Y1408" t="str">
            <v>3209 TA Område 9 Diverse</v>
          </cell>
        </row>
        <row r="1409">
          <cell r="V1409">
            <v>320908</v>
          </cell>
          <cell r="W1409" t="str">
            <v>320908 Isegran - Fredrikstad; arkeologisk feltstasjon</v>
          </cell>
          <cell r="X1409" t="str">
            <v>32 Teknisk Avdeling</v>
          </cell>
          <cell r="Y1409" t="str">
            <v>3209 TA Område 9 Diverse</v>
          </cell>
        </row>
        <row r="1410">
          <cell r="V1410">
            <v>320910</v>
          </cell>
          <cell r="W1410" t="str">
            <v>320910 Båthus, Sollerudstranda</v>
          </cell>
          <cell r="X1410" t="str">
            <v>32 Teknisk Avdeling</v>
          </cell>
          <cell r="Y1410" t="str">
            <v>3209 TA Område 9 Diverse</v>
          </cell>
        </row>
        <row r="1411">
          <cell r="V1411">
            <v>320911</v>
          </cell>
          <cell r="W1411" t="str">
            <v>320911 Det norske institutt i Roma</v>
          </cell>
          <cell r="X1411" t="str">
            <v>32 Teknisk Avdeling</v>
          </cell>
          <cell r="Y1411" t="str">
            <v>3209 TA Område 9 Diverse</v>
          </cell>
        </row>
        <row r="1412">
          <cell r="V1412">
            <v>320912</v>
          </cell>
          <cell r="W1412" t="str">
            <v>320912 Det norske institutt i St. Petersburg</v>
          </cell>
          <cell r="X1412" t="str">
            <v>32 Teknisk Avdeling</v>
          </cell>
          <cell r="Y1412" t="str">
            <v>3209 TA Område 9 Diverse</v>
          </cell>
        </row>
        <row r="1413">
          <cell r="V1413">
            <v>320913</v>
          </cell>
          <cell r="W1413" t="str">
            <v>320913 Solobservatoriet Harestua</v>
          </cell>
          <cell r="X1413" t="str">
            <v>32 Teknisk Avdeling</v>
          </cell>
          <cell r="Y1413" t="str">
            <v>3209 TA Område 9 Diverse</v>
          </cell>
        </row>
        <row r="1414">
          <cell r="V1414">
            <v>320916</v>
          </cell>
          <cell r="W1414" t="str">
            <v>320916 Porsanger</v>
          </cell>
          <cell r="X1414" t="str">
            <v>32 Teknisk Avdeling</v>
          </cell>
          <cell r="Y1414" t="str">
            <v>3209 TA Område 9 Diverse</v>
          </cell>
        </row>
        <row r="1415">
          <cell r="V1415">
            <v>320917</v>
          </cell>
          <cell r="W1415" t="str">
            <v>320917 Kautokeino</v>
          </cell>
          <cell r="X1415" t="str">
            <v>32 Teknisk Avdeling</v>
          </cell>
          <cell r="Y1415" t="str">
            <v>3209 TA Område 9 Diverse</v>
          </cell>
        </row>
        <row r="1416">
          <cell r="V1416">
            <v>320918</v>
          </cell>
          <cell r="W1416" t="str">
            <v>320918 Karasjok</v>
          </cell>
          <cell r="X1416" t="str">
            <v>32 Teknisk Avdeling</v>
          </cell>
          <cell r="Y1416" t="str">
            <v>3209 TA Område 9 Diverse</v>
          </cell>
        </row>
        <row r="1417">
          <cell r="V1417">
            <v>321000</v>
          </cell>
          <cell r="W1417" t="str">
            <v>321000 Administrasjon og stab</v>
          </cell>
          <cell r="X1417" t="str">
            <v>32 Teknisk Avdeling</v>
          </cell>
          <cell r="Y1417" t="str">
            <v>3210 TA Administrasjon/Stab</v>
          </cell>
        </row>
        <row r="1418">
          <cell r="V1418">
            <v>321010</v>
          </cell>
          <cell r="W1418" t="str">
            <v>321010 &lt;avsluttet 1999&gt;Teknisk Avdeling, Administrasjon</v>
          </cell>
          <cell r="X1418" t="str">
            <v>32 Teknisk Avdeling</v>
          </cell>
          <cell r="Y1418" t="str">
            <v>3210 TA Administrasjon/Stab</v>
          </cell>
        </row>
        <row r="1419">
          <cell r="V1419">
            <v>321015</v>
          </cell>
          <cell r="W1419" t="str">
            <v>321015 &lt;avsluttet 1999&gt; Teknisk Avdeling, Prosjekt-/Teknisk Stab</v>
          </cell>
          <cell r="X1419" t="str">
            <v>32 Teknisk Avdeling</v>
          </cell>
          <cell r="Y1419" t="str">
            <v>3210 TA Administrasjon/Stab</v>
          </cell>
        </row>
        <row r="1420">
          <cell r="V1420">
            <v>3.22</v>
          </cell>
          <cell r="W1420">
            <v>3.22</v>
          </cell>
          <cell r="X1420" t="str">
            <v>32 Teknisk Avdeling</v>
          </cell>
          <cell r="Y1420" t="str">
            <v>3220 Driftsseksjonen, Teknisk Avdeling</v>
          </cell>
        </row>
        <row r="1421">
          <cell r="V1421">
            <v>322000</v>
          </cell>
          <cell r="W1421" t="str">
            <v>322000 Driftsseksjonen</v>
          </cell>
          <cell r="X1421" t="str">
            <v>32 Teknisk Avdeling</v>
          </cell>
          <cell r="Y1421" t="str">
            <v>3220 Driftsseksjonen, Teknisk Avdeling</v>
          </cell>
        </row>
        <row r="1422">
          <cell r="V1422">
            <v>322001</v>
          </cell>
          <cell r="W1422" t="str">
            <v>322001 Område Sentrum/Tøyen</v>
          </cell>
          <cell r="X1422" t="str">
            <v>32 Teknisk Avdeling</v>
          </cell>
          <cell r="Y1422" t="str">
            <v>3220 Driftsseksjonen, Teknisk Avdeling</v>
          </cell>
        </row>
        <row r="1423">
          <cell r="V1423">
            <v>322002</v>
          </cell>
          <cell r="W1423" t="str">
            <v>322002 TA Område 2, Tøyen</v>
          </cell>
          <cell r="X1423" t="str">
            <v>32 Teknisk Avdeling</v>
          </cell>
          <cell r="Y1423" t="str">
            <v>3220 Driftsseksjonen, Teknisk Avdeling</v>
          </cell>
        </row>
        <row r="1424">
          <cell r="V1424">
            <v>322003</v>
          </cell>
          <cell r="W1424" t="str">
            <v>322003 TA Område 3, Geitmyrsveien</v>
          </cell>
          <cell r="X1424" t="str">
            <v>32 Teknisk Avdeling</v>
          </cell>
          <cell r="Y1424" t="str">
            <v>3220 Driftsseksjonen, Teknisk Avdeling</v>
          </cell>
        </row>
        <row r="1425">
          <cell r="V1425">
            <v>322004</v>
          </cell>
          <cell r="W1425" t="str">
            <v>322004 Område Gaustad/Geitmyrsveien</v>
          </cell>
          <cell r="X1425" t="str">
            <v>32 Teknisk Avdeling</v>
          </cell>
          <cell r="Y1425" t="str">
            <v>3220 Driftsseksjonen, Teknisk Avdeling</v>
          </cell>
        </row>
        <row r="1426">
          <cell r="V1426">
            <v>322005</v>
          </cell>
          <cell r="W1426" t="str">
            <v>322005 Område Nedre Blindern, Teknisk avdeling</v>
          </cell>
          <cell r="X1426" t="str">
            <v>32 Teknisk Avdeling</v>
          </cell>
          <cell r="Y1426" t="str">
            <v>3220 Driftsseksjonen, Teknisk Avdeling</v>
          </cell>
        </row>
        <row r="1427">
          <cell r="V1427">
            <v>322006</v>
          </cell>
          <cell r="W1427" t="str">
            <v>322006 Område Vestre Blindern</v>
          </cell>
          <cell r="X1427" t="str">
            <v>32 Teknisk Avdeling</v>
          </cell>
          <cell r="Y1427" t="str">
            <v>3220 Driftsseksjonen, Teknisk Avdeling</v>
          </cell>
        </row>
        <row r="1428">
          <cell r="V1428">
            <v>322007</v>
          </cell>
          <cell r="W1428" t="str">
            <v>322007 TA Område 7, Nordre Blindern</v>
          </cell>
          <cell r="X1428" t="str">
            <v>32 Teknisk Avdeling</v>
          </cell>
          <cell r="Y1428" t="str">
            <v>3220 Driftsseksjonen, Teknisk Avdeling</v>
          </cell>
        </row>
        <row r="1429">
          <cell r="V1429">
            <v>322008</v>
          </cell>
          <cell r="W1429" t="str">
            <v>322008 Område Østre Blindern</v>
          </cell>
          <cell r="X1429" t="str">
            <v>32 Teknisk Avdeling</v>
          </cell>
          <cell r="Y1429" t="str">
            <v>3220 Driftsseksjonen, Teknisk Avdeling</v>
          </cell>
        </row>
        <row r="1430">
          <cell r="V1430">
            <v>322009</v>
          </cell>
          <cell r="W1430" t="str">
            <v>322009 Utestasjoner</v>
          </cell>
          <cell r="X1430" t="str">
            <v>32 Teknisk Avdeling</v>
          </cell>
          <cell r="Y1430" t="str">
            <v>3220 Driftsseksjonen, Teknisk Avdeling</v>
          </cell>
        </row>
        <row r="1431">
          <cell r="V1431">
            <v>322010</v>
          </cell>
          <cell r="W1431" t="str">
            <v>322010 Renhold</v>
          </cell>
          <cell r="X1431" t="str">
            <v>32 Teknisk Avdeling</v>
          </cell>
          <cell r="Y1431" t="str">
            <v>3220 Driftsseksjonen, Teknisk Avdeling</v>
          </cell>
        </row>
        <row r="1432">
          <cell r="V1432">
            <v>322011</v>
          </cell>
          <cell r="W1432" t="str">
            <v>322011 Parkanlegget</v>
          </cell>
          <cell r="X1432" t="str">
            <v>32 Teknisk Avdeling</v>
          </cell>
          <cell r="Y1432" t="str">
            <v>3220 Driftsseksjonen, Teknisk Avdeling</v>
          </cell>
        </row>
        <row r="1433">
          <cell r="V1433">
            <v>322012</v>
          </cell>
          <cell r="W1433" t="str">
            <v>322012 Bud- og transportsentralen</v>
          </cell>
          <cell r="X1433" t="str">
            <v>32 Teknisk Avdeling</v>
          </cell>
          <cell r="Y1433" t="str">
            <v>3220 Driftsseksjonen, Teknisk Avdeling</v>
          </cell>
        </row>
        <row r="1434">
          <cell r="V1434">
            <v>322013</v>
          </cell>
          <cell r="W1434" t="str">
            <v>322013 Reprosentralen</v>
          </cell>
          <cell r="X1434" t="str">
            <v>32 Teknisk Avdeling</v>
          </cell>
          <cell r="Y1434" t="str">
            <v>3220 Driftsseksjonen, Teknisk Avdeling</v>
          </cell>
        </row>
        <row r="1435">
          <cell r="V1435">
            <v>322014</v>
          </cell>
          <cell r="W1435" t="str">
            <v>322014 TA Vakt- og alarmsentralen</v>
          </cell>
          <cell r="X1435" t="str">
            <v>32 Teknisk Avdeling</v>
          </cell>
          <cell r="Y1435" t="str">
            <v>3220 Driftsseksjonen, Teknisk Avdeling</v>
          </cell>
        </row>
        <row r="1436">
          <cell r="V1436">
            <v>322015</v>
          </cell>
          <cell r="W1436" t="str">
            <v>322015 Vakt- og alarmsentralen</v>
          </cell>
          <cell r="X1436" t="str">
            <v>32 Teknisk Avdeling</v>
          </cell>
          <cell r="Y1436" t="str">
            <v>3220 Driftsseksjonen, Teknisk Avdeling</v>
          </cell>
        </row>
        <row r="1437">
          <cell r="V1437">
            <v>322100</v>
          </cell>
          <cell r="W1437" t="str">
            <v>322100 ikke i bruk</v>
          </cell>
          <cell r="X1437" t="str">
            <v>32 Teknisk Avdeling</v>
          </cell>
          <cell r="Y1437" t="str">
            <v>3221 Teknisk Seksjon, Teknisk Avdeling</v>
          </cell>
        </row>
        <row r="1438">
          <cell r="V1438">
            <v>322101</v>
          </cell>
          <cell r="W1438" t="str">
            <v>322101 ikke i bruk</v>
          </cell>
          <cell r="X1438" t="str">
            <v>32 Teknisk Avdeling</v>
          </cell>
          <cell r="Y1438" t="str">
            <v>3221 Teknisk Seksjon, Teknisk Avdeling</v>
          </cell>
        </row>
        <row r="1439">
          <cell r="V1439">
            <v>322102</v>
          </cell>
          <cell r="W1439" t="str">
            <v>322102 ikke i bruk</v>
          </cell>
          <cell r="X1439" t="str">
            <v>32 Teknisk Avdeling</v>
          </cell>
          <cell r="Y1439" t="str">
            <v>3221 Teknisk Seksjon, Teknisk Avdeling</v>
          </cell>
        </row>
        <row r="1440">
          <cell r="V1440">
            <v>322103</v>
          </cell>
          <cell r="W1440" t="str">
            <v>322103 ikke i bruk</v>
          </cell>
          <cell r="X1440" t="str">
            <v>32 Teknisk Avdeling</v>
          </cell>
          <cell r="Y1440" t="str">
            <v>3221 Teknisk Seksjon, Teknisk Avdeling</v>
          </cell>
        </row>
        <row r="1441">
          <cell r="V1441">
            <v>322104</v>
          </cell>
          <cell r="W1441" t="str">
            <v>322104 ikke i bruk</v>
          </cell>
          <cell r="X1441" t="str">
            <v>32 Teknisk Avdeling</v>
          </cell>
          <cell r="Y1441" t="str">
            <v>3221 Teknisk Seksjon, Teknisk Avdeling</v>
          </cell>
        </row>
        <row r="1442">
          <cell r="V1442">
            <v>322105</v>
          </cell>
          <cell r="W1442" t="str">
            <v>322105 ikke i bruk</v>
          </cell>
          <cell r="X1442" t="str">
            <v>32 Teknisk Avdeling</v>
          </cell>
          <cell r="Y1442" t="str">
            <v>3221 Teknisk Seksjon, Teknisk Avdeling</v>
          </cell>
        </row>
        <row r="1443">
          <cell r="V1443">
            <v>322106</v>
          </cell>
          <cell r="W1443" t="str">
            <v>322106 ikke i bruk</v>
          </cell>
          <cell r="X1443" t="str">
            <v>32 Teknisk Avdeling</v>
          </cell>
          <cell r="Y1443" t="str">
            <v>3221 Teknisk Seksjon, Teknisk Avdeling</v>
          </cell>
        </row>
        <row r="1444">
          <cell r="V1444">
            <v>322107</v>
          </cell>
          <cell r="W1444" t="str">
            <v>322107 ikke i bruk</v>
          </cell>
          <cell r="X1444" t="str">
            <v>32 Teknisk Avdeling</v>
          </cell>
          <cell r="Y1444" t="str">
            <v>3221 Teknisk Seksjon, Teknisk Avdeling</v>
          </cell>
        </row>
        <row r="1445">
          <cell r="V1445">
            <v>322110</v>
          </cell>
          <cell r="W1445" t="str">
            <v>322110 ikke i bruk</v>
          </cell>
          <cell r="X1445" t="str">
            <v>32 Teknisk Avdeling</v>
          </cell>
          <cell r="Y1445" t="str">
            <v>3221 Teknisk Seksjon, Teknisk Avdeling</v>
          </cell>
        </row>
        <row r="1446">
          <cell r="V1446">
            <v>322111</v>
          </cell>
          <cell r="W1446" t="str">
            <v>322111 ikke i bruk</v>
          </cell>
          <cell r="X1446" t="str">
            <v>32 Teknisk Avdeling</v>
          </cell>
          <cell r="Y1446" t="str">
            <v>3221 Teknisk Seksjon, Teknisk Avdeling</v>
          </cell>
        </row>
        <row r="1447">
          <cell r="V1447">
            <v>322112</v>
          </cell>
          <cell r="W1447" t="str">
            <v>322112 ikke i bruk</v>
          </cell>
          <cell r="X1447" t="str">
            <v>32 Teknisk Avdeling</v>
          </cell>
          <cell r="Y1447" t="str">
            <v>3221 Teknisk Seksjon, Teknisk Avdeling</v>
          </cell>
        </row>
        <row r="1448">
          <cell r="V1448">
            <v>322113</v>
          </cell>
          <cell r="W1448" t="str">
            <v>322113 ikke i bruk</v>
          </cell>
          <cell r="X1448" t="str">
            <v>32 Teknisk Avdeling</v>
          </cell>
          <cell r="Y1448" t="str">
            <v>3221 Teknisk Seksjon, Teknisk Avdeling</v>
          </cell>
        </row>
        <row r="1449">
          <cell r="V1449">
            <v>322114</v>
          </cell>
          <cell r="W1449" t="str">
            <v>322114 ikke i bruk</v>
          </cell>
          <cell r="X1449" t="str">
            <v>32 Teknisk Avdeling</v>
          </cell>
          <cell r="Y1449" t="str">
            <v>3221 Teknisk Seksjon, Teknisk Avdeling</v>
          </cell>
        </row>
        <row r="1450">
          <cell r="V1450">
            <v>322116</v>
          </cell>
          <cell r="W1450" t="str">
            <v>322116 ikke i bruk</v>
          </cell>
          <cell r="X1450" t="str">
            <v>32 Teknisk Avdeling</v>
          </cell>
          <cell r="Y1450" t="str">
            <v>3221 Teknisk Seksjon, Teknisk Avdeling</v>
          </cell>
        </row>
        <row r="1451">
          <cell r="V1451">
            <v>322117</v>
          </cell>
          <cell r="W1451" t="str">
            <v>322117 ikke i bruk</v>
          </cell>
          <cell r="X1451" t="str">
            <v>32 Teknisk Avdeling</v>
          </cell>
          <cell r="Y1451" t="str">
            <v>3221 Teknisk Seksjon, Teknisk Avdeling</v>
          </cell>
        </row>
        <row r="1452">
          <cell r="V1452">
            <v>322121</v>
          </cell>
          <cell r="W1452" t="str">
            <v>322121 ikke i bruk</v>
          </cell>
          <cell r="X1452" t="str">
            <v>32 Teknisk Avdeling</v>
          </cell>
          <cell r="Y1452" t="str">
            <v>3221 Teknisk Seksjon, Teknisk Avdeling</v>
          </cell>
        </row>
        <row r="1453">
          <cell r="V1453">
            <v>322122</v>
          </cell>
          <cell r="W1453" t="str">
            <v>322122 ikke i bruk</v>
          </cell>
          <cell r="X1453" t="str">
            <v>32 Teknisk Avdeling</v>
          </cell>
          <cell r="Y1453" t="str">
            <v>3221 Teknisk Seksjon, Teknisk Avdeling</v>
          </cell>
        </row>
        <row r="1454">
          <cell r="V1454">
            <v>322137</v>
          </cell>
          <cell r="W1454" t="str">
            <v>322137 ikke i bruk</v>
          </cell>
          <cell r="X1454" t="str">
            <v>32 Teknisk Avdeling</v>
          </cell>
          <cell r="Y1454" t="str">
            <v>3221 Teknisk Seksjon, Teknisk Avdeling</v>
          </cell>
        </row>
        <row r="1455">
          <cell r="V1455">
            <v>322139</v>
          </cell>
          <cell r="W1455" t="str">
            <v>322139 ikke i bruk</v>
          </cell>
          <cell r="X1455" t="str">
            <v>32 Teknisk Avdeling</v>
          </cell>
          <cell r="Y1455" t="str">
            <v>3221 Teknisk Seksjon, Teknisk Avdeling</v>
          </cell>
        </row>
        <row r="1456">
          <cell r="V1456">
            <v>322200</v>
          </cell>
          <cell r="W1456" t="str">
            <v>322200 ikke i bruk</v>
          </cell>
          <cell r="X1456" t="str">
            <v>32 Teknisk Avdeling</v>
          </cell>
          <cell r="Y1456" t="str">
            <v>3222 Ikke i bruk</v>
          </cell>
        </row>
        <row r="1457">
          <cell r="V1457">
            <v>322201</v>
          </cell>
          <cell r="W1457" t="str">
            <v>322201 ikke i bruk</v>
          </cell>
          <cell r="X1457" t="str">
            <v>32 Teknisk Avdeling</v>
          </cell>
          <cell r="Y1457" t="str">
            <v>3222 Ikke i bruk</v>
          </cell>
        </row>
        <row r="1458">
          <cell r="V1458">
            <v>322202</v>
          </cell>
          <cell r="W1458" t="str">
            <v>322202 ikke i bruk</v>
          </cell>
          <cell r="X1458" t="str">
            <v>32 Teknisk Avdeling</v>
          </cell>
          <cell r="Y1458" t="str">
            <v>3222 Ikke i bruk</v>
          </cell>
        </row>
        <row r="1459">
          <cell r="V1459">
            <v>322203</v>
          </cell>
          <cell r="W1459" t="str">
            <v>322203 ikke i bruk</v>
          </cell>
          <cell r="X1459" t="str">
            <v>32 Teknisk Avdeling</v>
          </cell>
          <cell r="Y1459" t="str">
            <v>3222 Ikke i bruk</v>
          </cell>
        </row>
        <row r="1460">
          <cell r="V1460">
            <v>322204</v>
          </cell>
          <cell r="W1460" t="str">
            <v>322204 ikke i bruk</v>
          </cell>
          <cell r="X1460" t="str">
            <v>32 Teknisk Avdeling</v>
          </cell>
          <cell r="Y1460" t="str">
            <v>3222 Ikke i bruk</v>
          </cell>
        </row>
        <row r="1461">
          <cell r="V1461">
            <v>322205</v>
          </cell>
          <cell r="W1461" t="str">
            <v>322205 ikke i bruk</v>
          </cell>
          <cell r="X1461" t="str">
            <v>32 Teknisk Avdeling</v>
          </cell>
          <cell r="Y1461" t="str">
            <v>3222 Ikke i bruk</v>
          </cell>
        </row>
        <row r="1462">
          <cell r="V1462">
            <v>322206</v>
          </cell>
          <cell r="W1462" t="str">
            <v>322206 ikke i bruk</v>
          </cell>
          <cell r="X1462" t="str">
            <v>32 Teknisk Avdeling</v>
          </cell>
          <cell r="Y1462" t="str">
            <v>3222 Ikke i bruk</v>
          </cell>
        </row>
        <row r="1463">
          <cell r="V1463">
            <v>322207</v>
          </cell>
          <cell r="W1463" t="str">
            <v>322207 ikke i bruk</v>
          </cell>
          <cell r="X1463" t="str">
            <v>32 Teknisk Avdeling</v>
          </cell>
          <cell r="Y1463" t="str">
            <v>3222 Ikke i bruk</v>
          </cell>
        </row>
        <row r="1464">
          <cell r="V1464">
            <v>322208</v>
          </cell>
          <cell r="W1464" t="str">
            <v>322208 ikke i bruk</v>
          </cell>
          <cell r="X1464" t="str">
            <v>32 Teknisk Avdeling</v>
          </cell>
          <cell r="Y1464" t="str">
            <v>3222 Ikke i bruk</v>
          </cell>
        </row>
        <row r="1465">
          <cell r="V1465">
            <v>322209</v>
          </cell>
          <cell r="W1465" t="str">
            <v>322209 ikke i bruk</v>
          </cell>
          <cell r="X1465" t="str">
            <v>32 Teknisk Avdeling</v>
          </cell>
          <cell r="Y1465" t="str">
            <v>3222 Ikke i bruk</v>
          </cell>
        </row>
        <row r="1466">
          <cell r="V1466">
            <v>322210</v>
          </cell>
          <cell r="W1466" t="str">
            <v>322210 ikke i bruk</v>
          </cell>
          <cell r="X1466" t="str">
            <v>32 Teknisk Avdeling</v>
          </cell>
          <cell r="Y1466" t="str">
            <v>3222 Ikke i bruk</v>
          </cell>
        </row>
        <row r="1467">
          <cell r="V1467">
            <v>322211</v>
          </cell>
          <cell r="W1467" t="str">
            <v>322211 ikke i bruk</v>
          </cell>
          <cell r="X1467" t="str">
            <v>32 Teknisk Avdeling</v>
          </cell>
          <cell r="Y1467" t="str">
            <v>3222 Ikke i bruk</v>
          </cell>
        </row>
        <row r="1468">
          <cell r="V1468">
            <v>322212</v>
          </cell>
          <cell r="W1468" t="str">
            <v>322212 ikke i bruk</v>
          </cell>
          <cell r="X1468" t="str">
            <v>32 Teknisk Avdeling</v>
          </cell>
          <cell r="Y1468" t="str">
            <v>3222 Ikke i bruk</v>
          </cell>
        </row>
        <row r="1469">
          <cell r="V1469">
            <v>322220</v>
          </cell>
          <cell r="W1469" t="str">
            <v>322220 ikke i bruk</v>
          </cell>
          <cell r="X1469" t="str">
            <v>32 Teknisk Avdeling</v>
          </cell>
          <cell r="Y1469" t="str">
            <v>3222 Ikke i bruk</v>
          </cell>
        </row>
        <row r="1470">
          <cell r="V1470">
            <v>322221</v>
          </cell>
          <cell r="W1470" t="str">
            <v>322221 ikke i bruk</v>
          </cell>
          <cell r="X1470" t="str">
            <v>32 Teknisk Avdeling</v>
          </cell>
          <cell r="Y1470" t="str">
            <v>3222 Ikke i bruk</v>
          </cell>
        </row>
        <row r="1471">
          <cell r="V1471">
            <v>322222</v>
          </cell>
          <cell r="W1471" t="str">
            <v>322222 ikke i bruk</v>
          </cell>
          <cell r="X1471" t="str">
            <v>32 Teknisk Avdeling</v>
          </cell>
          <cell r="Y1471" t="str">
            <v>3222 Ikke i bruk</v>
          </cell>
        </row>
        <row r="1472">
          <cell r="V1472">
            <v>322300</v>
          </cell>
          <cell r="W1472" t="str">
            <v>322300 ikke i bruk</v>
          </cell>
          <cell r="X1472" t="str">
            <v>32 Teknisk Avdeling</v>
          </cell>
          <cell r="Y1472" t="str">
            <v>3223 Ikke i bruk</v>
          </cell>
        </row>
        <row r="1473">
          <cell r="V1473">
            <v>322301</v>
          </cell>
          <cell r="W1473" t="str">
            <v>322301 ikke i bruk</v>
          </cell>
          <cell r="X1473" t="str">
            <v>32 Teknisk Avdeling</v>
          </cell>
          <cell r="Y1473" t="str">
            <v>3223 Ikke i bruk</v>
          </cell>
        </row>
        <row r="1474">
          <cell r="V1474">
            <v>322302</v>
          </cell>
          <cell r="W1474" t="str">
            <v>322302 ikke i bruk</v>
          </cell>
          <cell r="X1474" t="str">
            <v>32 Teknisk Avdeling</v>
          </cell>
          <cell r="Y1474" t="str">
            <v>3223 Ikke i bruk</v>
          </cell>
        </row>
        <row r="1475">
          <cell r="V1475">
            <v>322303</v>
          </cell>
          <cell r="W1475" t="str">
            <v>322303 ikke i bruk</v>
          </cell>
          <cell r="X1475" t="str">
            <v>32 Teknisk Avdeling</v>
          </cell>
          <cell r="Y1475" t="str">
            <v>3223 Ikke i bruk</v>
          </cell>
        </row>
        <row r="1476">
          <cell r="V1476">
            <v>322304</v>
          </cell>
          <cell r="W1476" t="str">
            <v>322304 ikke i bruk</v>
          </cell>
          <cell r="X1476" t="str">
            <v>32 Teknisk Avdeling</v>
          </cell>
          <cell r="Y1476" t="str">
            <v>3223 Ikke i bruk</v>
          </cell>
        </row>
        <row r="1477">
          <cell r="V1477">
            <v>322305</v>
          </cell>
          <cell r="W1477" t="str">
            <v>322305 ikke i bruk</v>
          </cell>
          <cell r="X1477" t="str">
            <v>32 Teknisk Avdeling</v>
          </cell>
          <cell r="Y1477" t="str">
            <v>3223 Ikke i bruk</v>
          </cell>
        </row>
        <row r="1478">
          <cell r="V1478">
            <v>322306</v>
          </cell>
          <cell r="W1478" t="str">
            <v>322306 ikke i bruk</v>
          </cell>
          <cell r="X1478" t="str">
            <v>32 Teknisk Avdeling</v>
          </cell>
          <cell r="Y1478" t="str">
            <v>3223 Ikke i bruk</v>
          </cell>
        </row>
        <row r="1479">
          <cell r="V1479">
            <v>322307</v>
          </cell>
          <cell r="W1479" t="str">
            <v>322307 ikke i bruk</v>
          </cell>
          <cell r="X1479" t="str">
            <v>32 Teknisk Avdeling</v>
          </cell>
          <cell r="Y1479" t="str">
            <v>3223 Ikke i bruk</v>
          </cell>
        </row>
        <row r="1480">
          <cell r="V1480">
            <v>322308</v>
          </cell>
          <cell r="W1480" t="str">
            <v>322308 ikke i bruk</v>
          </cell>
          <cell r="X1480" t="str">
            <v>32 Teknisk Avdeling</v>
          </cell>
          <cell r="Y1480" t="str">
            <v>3223 Ikke i bruk</v>
          </cell>
        </row>
        <row r="1481">
          <cell r="V1481">
            <v>322309</v>
          </cell>
          <cell r="W1481" t="str">
            <v>322309 ikke i bruk</v>
          </cell>
          <cell r="X1481" t="str">
            <v>32 Teknisk Avdeling</v>
          </cell>
          <cell r="Y1481" t="str">
            <v>3223 Ikke i bruk</v>
          </cell>
        </row>
        <row r="1482">
          <cell r="V1482">
            <v>322400</v>
          </cell>
          <cell r="W1482" t="str">
            <v>322400 ikke i bruk</v>
          </cell>
          <cell r="X1482" t="str">
            <v>32 Teknisk Avdeling</v>
          </cell>
          <cell r="Y1482" t="str">
            <v>3224 Ikke i bruk</v>
          </cell>
        </row>
        <row r="1483">
          <cell r="V1483">
            <v>322401</v>
          </cell>
          <cell r="W1483" t="str">
            <v>322401 ikke i bruk</v>
          </cell>
          <cell r="X1483" t="str">
            <v>32 Teknisk Avdeling</v>
          </cell>
          <cell r="Y1483" t="str">
            <v>3224 Ikke i bruk</v>
          </cell>
        </row>
        <row r="1484">
          <cell r="V1484">
            <v>322402</v>
          </cell>
          <cell r="W1484" t="str">
            <v>322402 ikke i bruk</v>
          </cell>
          <cell r="X1484" t="str">
            <v>32 Teknisk Avdeling</v>
          </cell>
          <cell r="Y1484" t="str">
            <v>3224 Ikke i bruk</v>
          </cell>
        </row>
        <row r="1485">
          <cell r="V1485">
            <v>322404</v>
          </cell>
          <cell r="W1485" t="str">
            <v>322404 ikke i bruk</v>
          </cell>
          <cell r="X1485" t="str">
            <v>32 Teknisk Avdeling</v>
          </cell>
          <cell r="Y1485" t="str">
            <v>3224 Ikke i bruk</v>
          </cell>
        </row>
        <row r="1486">
          <cell r="V1486">
            <v>322405</v>
          </cell>
          <cell r="W1486" t="str">
            <v>322405 ikke i bruk</v>
          </cell>
          <cell r="X1486" t="str">
            <v>32 Teknisk Avdeling</v>
          </cell>
          <cell r="Y1486" t="str">
            <v>3224 Ikke i bruk</v>
          </cell>
        </row>
        <row r="1487">
          <cell r="V1487">
            <v>322410</v>
          </cell>
          <cell r="W1487" t="str">
            <v>322410 ikke i bruk</v>
          </cell>
          <cell r="X1487" t="str">
            <v>32 Teknisk Avdeling</v>
          </cell>
          <cell r="Y1487" t="str">
            <v>3224 Ikke i bruk</v>
          </cell>
        </row>
        <row r="1488">
          <cell r="V1488">
            <v>322411</v>
          </cell>
          <cell r="W1488" t="str">
            <v>322411 ikke i bruk</v>
          </cell>
          <cell r="X1488" t="str">
            <v>32 Teknisk Avdeling</v>
          </cell>
          <cell r="Y1488" t="str">
            <v>3224 Ikke i bruk</v>
          </cell>
        </row>
        <row r="1489">
          <cell r="V1489">
            <v>322412</v>
          </cell>
          <cell r="W1489" t="str">
            <v>322412 ikke i bruk</v>
          </cell>
          <cell r="X1489" t="str">
            <v>32 Teknisk Avdeling</v>
          </cell>
          <cell r="Y1489" t="str">
            <v>3224 Ikke i bruk</v>
          </cell>
        </row>
        <row r="1490">
          <cell r="V1490">
            <v>322413</v>
          </cell>
          <cell r="W1490" t="str">
            <v>322413 ikke i bruk</v>
          </cell>
          <cell r="X1490" t="str">
            <v>32 Teknisk Avdeling</v>
          </cell>
          <cell r="Y1490" t="str">
            <v>3224 Ikke i bruk</v>
          </cell>
        </row>
        <row r="1491">
          <cell r="V1491">
            <v>322414</v>
          </cell>
          <cell r="W1491" t="str">
            <v>322414 ikke i bruk</v>
          </cell>
          <cell r="X1491" t="str">
            <v>32 Teknisk Avdeling</v>
          </cell>
          <cell r="Y1491" t="str">
            <v>3224 Ikke i bruk</v>
          </cell>
        </row>
        <row r="1492">
          <cell r="V1492">
            <v>322500</v>
          </cell>
          <cell r="W1492" t="str">
            <v>322500 ikke i bruk</v>
          </cell>
          <cell r="X1492" t="str">
            <v>32 Teknisk Avdeling</v>
          </cell>
          <cell r="Y1492" t="str">
            <v>3225 Ikke i bruk</v>
          </cell>
        </row>
        <row r="1493">
          <cell r="V1493">
            <v>322519</v>
          </cell>
          <cell r="W1493" t="str">
            <v>322519 ikke i bruk</v>
          </cell>
          <cell r="X1493" t="str">
            <v>32 Teknisk Avdeling</v>
          </cell>
          <cell r="Y1493" t="str">
            <v>3225 Ikke i bruk</v>
          </cell>
        </row>
        <row r="1494">
          <cell r="V1494">
            <v>322520</v>
          </cell>
          <cell r="W1494" t="str">
            <v>322520 ikke i bruk</v>
          </cell>
          <cell r="X1494" t="str">
            <v>32 Teknisk Avdeling</v>
          </cell>
          <cell r="Y1494" t="str">
            <v>3225 Ikke i bruk</v>
          </cell>
        </row>
        <row r="1495">
          <cell r="V1495">
            <v>322521</v>
          </cell>
          <cell r="W1495" t="str">
            <v>322521 ikke i bruk</v>
          </cell>
          <cell r="X1495" t="str">
            <v>32 Teknisk Avdeling</v>
          </cell>
          <cell r="Y1495" t="str">
            <v>3225 Ikke i bruk</v>
          </cell>
        </row>
        <row r="1496">
          <cell r="V1496">
            <v>322522</v>
          </cell>
          <cell r="W1496" t="str">
            <v>322522 ikke i bruk</v>
          </cell>
          <cell r="X1496" t="str">
            <v>32 Teknisk Avdeling</v>
          </cell>
          <cell r="Y1496" t="str">
            <v>3225 Ikke i bruk</v>
          </cell>
        </row>
        <row r="1497">
          <cell r="V1497">
            <v>322523</v>
          </cell>
          <cell r="W1497" t="str">
            <v>322523 ikke i bruk</v>
          </cell>
          <cell r="X1497" t="str">
            <v>32 Teknisk Avdeling</v>
          </cell>
          <cell r="Y1497" t="str">
            <v>3225 Ikke i bruk</v>
          </cell>
        </row>
        <row r="1498">
          <cell r="V1498">
            <v>322524</v>
          </cell>
          <cell r="W1498" t="str">
            <v>322524 ikke i bruk</v>
          </cell>
          <cell r="X1498" t="str">
            <v>32 Teknisk Avdeling</v>
          </cell>
          <cell r="Y1498" t="str">
            <v>3225 Ikke i bruk</v>
          </cell>
        </row>
        <row r="1499">
          <cell r="V1499">
            <v>322525</v>
          </cell>
          <cell r="W1499" t="str">
            <v>322525 ikke i bruk</v>
          </cell>
          <cell r="X1499" t="str">
            <v>32 Teknisk Avdeling</v>
          </cell>
          <cell r="Y1499" t="str">
            <v>3225 Ikke i bruk</v>
          </cell>
        </row>
        <row r="1500">
          <cell r="V1500">
            <v>322526</v>
          </cell>
          <cell r="W1500" t="str">
            <v>322526 ikke i bruk</v>
          </cell>
          <cell r="X1500" t="str">
            <v>32 Teknisk Avdeling</v>
          </cell>
          <cell r="Y1500" t="str">
            <v>3225 Ikke i bruk</v>
          </cell>
        </row>
        <row r="1501">
          <cell r="V1501">
            <v>322531</v>
          </cell>
          <cell r="W1501" t="str">
            <v>322531 ikke i bruk</v>
          </cell>
          <cell r="X1501" t="str">
            <v>32 Teknisk Avdeling</v>
          </cell>
          <cell r="Y1501" t="str">
            <v>3225 Ikke i bruk</v>
          </cell>
        </row>
        <row r="1502">
          <cell r="V1502">
            <v>322532</v>
          </cell>
          <cell r="W1502" t="str">
            <v>322532 ikke i bruk</v>
          </cell>
          <cell r="X1502" t="str">
            <v>32 Teknisk Avdeling</v>
          </cell>
          <cell r="Y1502" t="str">
            <v>3225 Ikke i bruk</v>
          </cell>
        </row>
        <row r="1503">
          <cell r="V1503">
            <v>322538</v>
          </cell>
          <cell r="W1503" t="str">
            <v>322538 ikke i bruk</v>
          </cell>
          <cell r="X1503" t="str">
            <v>32 Teknisk Avdeling</v>
          </cell>
          <cell r="Y1503" t="str">
            <v>3225 Ikke i bruk</v>
          </cell>
        </row>
        <row r="1504">
          <cell r="V1504">
            <v>322539</v>
          </cell>
          <cell r="W1504" t="str">
            <v>322539 ikke i bruk</v>
          </cell>
          <cell r="X1504" t="str">
            <v>32 Teknisk Avdeling</v>
          </cell>
          <cell r="Y1504" t="str">
            <v>3225 Ikke i bruk</v>
          </cell>
        </row>
        <row r="1505">
          <cell r="V1505">
            <v>322540</v>
          </cell>
          <cell r="W1505" t="str">
            <v>322540 ikke i bruk</v>
          </cell>
          <cell r="X1505" t="str">
            <v>32 Teknisk Avdeling</v>
          </cell>
          <cell r="Y1505" t="str">
            <v>3225 Ikke i bruk</v>
          </cell>
        </row>
        <row r="1506">
          <cell r="V1506">
            <v>322550</v>
          </cell>
          <cell r="W1506" t="str">
            <v>322550 ikke i bruk</v>
          </cell>
          <cell r="X1506" t="str">
            <v>32 Teknisk Avdeling</v>
          </cell>
          <cell r="Y1506" t="str">
            <v>3225 Ikke i bruk</v>
          </cell>
        </row>
        <row r="1507">
          <cell r="V1507">
            <v>322600</v>
          </cell>
          <cell r="W1507" t="str">
            <v>322600 ikke i bruk</v>
          </cell>
          <cell r="X1507" t="str">
            <v>32 Teknisk Avdeling</v>
          </cell>
          <cell r="Y1507" t="str">
            <v>3226 Ikke i bruk</v>
          </cell>
        </row>
        <row r="1508">
          <cell r="V1508">
            <v>322601</v>
          </cell>
          <cell r="W1508" t="str">
            <v>322601 ikke i bruk</v>
          </cell>
          <cell r="X1508" t="str">
            <v>32 Teknisk Avdeling</v>
          </cell>
          <cell r="Y1508" t="str">
            <v>3226 Ikke i bruk</v>
          </cell>
        </row>
        <row r="1509">
          <cell r="V1509">
            <v>322602</v>
          </cell>
          <cell r="W1509" t="str">
            <v>322602 ikke i bruk</v>
          </cell>
          <cell r="X1509" t="str">
            <v>32 Teknisk Avdeling</v>
          </cell>
          <cell r="Y1509" t="str">
            <v>3226 Ikke i bruk</v>
          </cell>
        </row>
        <row r="1510">
          <cell r="V1510">
            <v>322603</v>
          </cell>
          <cell r="W1510" t="str">
            <v>322603 ikke i bruk</v>
          </cell>
          <cell r="X1510" t="str">
            <v>32 Teknisk Avdeling</v>
          </cell>
          <cell r="Y1510" t="str">
            <v>3226 Ikke i bruk</v>
          </cell>
        </row>
        <row r="1511">
          <cell r="V1511">
            <v>322604</v>
          </cell>
          <cell r="W1511" t="str">
            <v>322604 ikke i bruk</v>
          </cell>
          <cell r="X1511" t="str">
            <v>32 Teknisk Avdeling</v>
          </cell>
          <cell r="Y1511" t="str">
            <v>3226 Ikke i bruk</v>
          </cell>
        </row>
        <row r="1512">
          <cell r="V1512">
            <v>322605</v>
          </cell>
          <cell r="W1512" t="str">
            <v>322605 ikke i bruk</v>
          </cell>
          <cell r="X1512" t="str">
            <v>32 Teknisk Avdeling</v>
          </cell>
          <cell r="Y1512" t="str">
            <v>3226 Ikke i bruk</v>
          </cell>
        </row>
        <row r="1513">
          <cell r="V1513">
            <v>322606</v>
          </cell>
          <cell r="W1513" t="str">
            <v>322606 ikke i bruk</v>
          </cell>
          <cell r="X1513" t="str">
            <v>32 Teknisk Avdeling</v>
          </cell>
          <cell r="Y1513" t="str">
            <v>3226 Ikke i bruk</v>
          </cell>
        </row>
        <row r="1514">
          <cell r="V1514">
            <v>322607</v>
          </cell>
          <cell r="W1514" t="str">
            <v>322607 ikke i bruk</v>
          </cell>
          <cell r="X1514" t="str">
            <v>32 Teknisk Avdeling</v>
          </cell>
          <cell r="Y1514" t="str">
            <v>3226 Ikke i bruk</v>
          </cell>
        </row>
        <row r="1515">
          <cell r="V1515">
            <v>322608</v>
          </cell>
          <cell r="W1515" t="str">
            <v>322608 ikke i bruk</v>
          </cell>
          <cell r="X1515" t="str">
            <v>32 Teknisk Avdeling</v>
          </cell>
          <cell r="Y1515" t="str">
            <v>3226 Ikke i bruk</v>
          </cell>
        </row>
        <row r="1516">
          <cell r="V1516">
            <v>322628</v>
          </cell>
          <cell r="W1516" t="str">
            <v>322628 ikke i bruk</v>
          </cell>
          <cell r="X1516" t="str">
            <v>32 Teknisk Avdeling</v>
          </cell>
          <cell r="Y1516" t="str">
            <v>3226 Ikke i bruk</v>
          </cell>
        </row>
        <row r="1517">
          <cell r="V1517">
            <v>322634</v>
          </cell>
          <cell r="W1517" t="str">
            <v>322634 ikke i bruk</v>
          </cell>
          <cell r="X1517" t="str">
            <v>32 Teknisk Avdeling</v>
          </cell>
          <cell r="Y1517" t="str">
            <v>3226 Ikke i bruk</v>
          </cell>
        </row>
        <row r="1518">
          <cell r="V1518">
            <v>322635</v>
          </cell>
          <cell r="W1518" t="str">
            <v>322635 ikke i bruk</v>
          </cell>
          <cell r="X1518" t="str">
            <v>32 Teknisk Avdeling</v>
          </cell>
          <cell r="Y1518" t="str">
            <v>3226 Ikke i bruk</v>
          </cell>
        </row>
        <row r="1519">
          <cell r="V1519">
            <v>322636</v>
          </cell>
          <cell r="W1519" t="str">
            <v>322636 ikke i bruk</v>
          </cell>
          <cell r="X1519" t="str">
            <v>32 Teknisk Avdeling</v>
          </cell>
          <cell r="Y1519" t="str">
            <v>3226 Ikke i bruk</v>
          </cell>
        </row>
        <row r="1520">
          <cell r="V1520">
            <v>322637</v>
          </cell>
          <cell r="W1520" t="str">
            <v>322637 ikke i bruk</v>
          </cell>
          <cell r="X1520" t="str">
            <v>32 Teknisk Avdeling</v>
          </cell>
          <cell r="Y1520" t="str">
            <v>3226 Ikke i bruk</v>
          </cell>
        </row>
        <row r="1521">
          <cell r="V1521">
            <v>322700</v>
          </cell>
          <cell r="W1521" t="str">
            <v>322700 ikke i bruk</v>
          </cell>
          <cell r="X1521" t="str">
            <v>32 Teknisk Avdeling</v>
          </cell>
          <cell r="Y1521" t="str">
            <v>3227 Ikke i bruk</v>
          </cell>
        </row>
        <row r="1522">
          <cell r="V1522">
            <v>322709</v>
          </cell>
          <cell r="W1522" t="str">
            <v>322709 ikke i bruk</v>
          </cell>
          <cell r="X1522" t="str">
            <v>32 Teknisk Avdeling</v>
          </cell>
          <cell r="Y1522" t="str">
            <v>3227 Ikke i bruk</v>
          </cell>
        </row>
        <row r="1523">
          <cell r="V1523">
            <v>322710</v>
          </cell>
          <cell r="W1523" t="str">
            <v>322710 ikke i bruk</v>
          </cell>
          <cell r="X1523" t="str">
            <v>32 Teknisk Avdeling</v>
          </cell>
          <cell r="Y1523" t="str">
            <v>3227 Ikke i bruk</v>
          </cell>
        </row>
        <row r="1524">
          <cell r="V1524">
            <v>322711</v>
          </cell>
          <cell r="W1524" t="str">
            <v>322711 ikke i bruk</v>
          </cell>
          <cell r="X1524" t="str">
            <v>32 Teknisk Avdeling</v>
          </cell>
          <cell r="Y1524" t="str">
            <v>3227 Ikke i bruk</v>
          </cell>
        </row>
        <row r="1525">
          <cell r="V1525">
            <v>322712</v>
          </cell>
          <cell r="W1525" t="str">
            <v>322712 ikke i bruk</v>
          </cell>
          <cell r="X1525" t="str">
            <v>32 Teknisk Avdeling</v>
          </cell>
          <cell r="Y1525" t="str">
            <v>3227 Ikke i bruk</v>
          </cell>
        </row>
        <row r="1526">
          <cell r="V1526">
            <v>322713</v>
          </cell>
          <cell r="W1526" t="str">
            <v>322713 ikke i bruk</v>
          </cell>
          <cell r="X1526" t="str">
            <v>32 Teknisk Avdeling</v>
          </cell>
          <cell r="Y1526" t="str">
            <v>3227 Ikke i bruk</v>
          </cell>
        </row>
        <row r="1527">
          <cell r="V1527">
            <v>322714</v>
          </cell>
          <cell r="W1527" t="str">
            <v>322714 ikke i bruk</v>
          </cell>
          <cell r="X1527" t="str">
            <v>32 Teknisk Avdeling</v>
          </cell>
          <cell r="Y1527" t="str">
            <v>3227 Ikke i bruk</v>
          </cell>
        </row>
        <row r="1528">
          <cell r="V1528">
            <v>322715</v>
          </cell>
          <cell r="W1528" t="str">
            <v>322715 ikke i bruk</v>
          </cell>
          <cell r="X1528" t="str">
            <v>32 Teknisk Avdeling</v>
          </cell>
          <cell r="Y1528" t="str">
            <v>3227 Ikke i bruk</v>
          </cell>
        </row>
        <row r="1529">
          <cell r="V1529">
            <v>322729</v>
          </cell>
          <cell r="W1529" t="str">
            <v>322729 ikke i bruk</v>
          </cell>
          <cell r="X1529" t="str">
            <v>32 Teknisk Avdeling</v>
          </cell>
          <cell r="Y1529" t="str">
            <v>3227 Ikke i bruk</v>
          </cell>
        </row>
        <row r="1530">
          <cell r="V1530">
            <v>322730</v>
          </cell>
          <cell r="W1530" t="str">
            <v>322730 ikke i bruk</v>
          </cell>
          <cell r="X1530" t="str">
            <v>32 Teknisk Avdeling</v>
          </cell>
          <cell r="Y1530" t="str">
            <v>3227 Ikke i bruk</v>
          </cell>
        </row>
        <row r="1531">
          <cell r="V1531">
            <v>322733</v>
          </cell>
          <cell r="W1531" t="str">
            <v>322733 ikke i bruk</v>
          </cell>
          <cell r="X1531" t="str">
            <v>32 Teknisk Avdeling</v>
          </cell>
          <cell r="Y1531" t="str">
            <v>3227 Ikke i bruk</v>
          </cell>
        </row>
        <row r="1532">
          <cell r="V1532">
            <v>322742</v>
          </cell>
          <cell r="W1532" t="str">
            <v>322742 ikke i bruk</v>
          </cell>
          <cell r="X1532" t="str">
            <v>32 Teknisk Avdeling</v>
          </cell>
          <cell r="Y1532" t="str">
            <v>3227 Ikke i bruk</v>
          </cell>
        </row>
        <row r="1533">
          <cell r="V1533">
            <v>322743</v>
          </cell>
          <cell r="W1533" t="str">
            <v>322743 ikke i bruk</v>
          </cell>
          <cell r="X1533" t="str">
            <v>32 Teknisk Avdeling</v>
          </cell>
          <cell r="Y1533" t="str">
            <v>3227 Ikke i bruk</v>
          </cell>
        </row>
        <row r="1534">
          <cell r="V1534">
            <v>322744</v>
          </cell>
          <cell r="W1534" t="str">
            <v>322744 ikke i bruk</v>
          </cell>
          <cell r="X1534" t="str">
            <v>32 Teknisk Avdeling</v>
          </cell>
          <cell r="Y1534" t="str">
            <v>3227 Ikke i bruk</v>
          </cell>
        </row>
        <row r="1535">
          <cell r="V1535">
            <v>322745</v>
          </cell>
          <cell r="W1535" t="str">
            <v>322745 ikke i bruk</v>
          </cell>
          <cell r="X1535" t="str">
            <v>32 Teknisk Avdeling</v>
          </cell>
          <cell r="Y1535" t="str">
            <v>3227 Ikke i bruk</v>
          </cell>
        </row>
        <row r="1536">
          <cell r="V1536">
            <v>322746</v>
          </cell>
          <cell r="W1536" t="str">
            <v>322746 ikke i bruk</v>
          </cell>
          <cell r="X1536" t="str">
            <v>32 Teknisk Avdeling</v>
          </cell>
          <cell r="Y1536" t="str">
            <v>3227 Ikke i bruk</v>
          </cell>
        </row>
        <row r="1537">
          <cell r="V1537">
            <v>322747</v>
          </cell>
          <cell r="W1537" t="str">
            <v>322747 ikke i bruk</v>
          </cell>
          <cell r="X1537" t="str">
            <v>32 Teknisk Avdeling</v>
          </cell>
          <cell r="Y1537" t="str">
            <v>3227 Ikke i bruk</v>
          </cell>
        </row>
        <row r="1538">
          <cell r="V1538">
            <v>322748</v>
          </cell>
          <cell r="W1538" t="str">
            <v>322748 ikke i bruk</v>
          </cell>
          <cell r="X1538" t="str">
            <v>32 Teknisk Avdeling</v>
          </cell>
          <cell r="Y1538" t="str">
            <v>3227 Ikke i bruk</v>
          </cell>
        </row>
        <row r="1539">
          <cell r="V1539">
            <v>322749</v>
          </cell>
          <cell r="W1539" t="str">
            <v>322749 ikke i bruk</v>
          </cell>
          <cell r="X1539" t="str">
            <v>32 Teknisk Avdeling</v>
          </cell>
          <cell r="Y1539" t="str">
            <v>3227 Ikke i bruk</v>
          </cell>
        </row>
        <row r="1540">
          <cell r="V1540">
            <v>322751</v>
          </cell>
          <cell r="W1540" t="str">
            <v>322751 ikke i bruk</v>
          </cell>
          <cell r="X1540" t="str">
            <v>32 Teknisk Avdeling</v>
          </cell>
          <cell r="Y1540" t="str">
            <v>3227 Ikke i bruk</v>
          </cell>
        </row>
        <row r="1541">
          <cell r="V1541">
            <v>322752</v>
          </cell>
          <cell r="W1541" t="str">
            <v>322752 ikke i bruk</v>
          </cell>
          <cell r="X1541" t="str">
            <v>32 Teknisk Avdeling</v>
          </cell>
          <cell r="Y1541" t="str">
            <v>3227 Ikke i bruk</v>
          </cell>
        </row>
        <row r="1542">
          <cell r="V1542">
            <v>322753</v>
          </cell>
          <cell r="W1542" t="str">
            <v>322753 ikke i bruk</v>
          </cell>
          <cell r="X1542" t="str">
            <v>32 Teknisk Avdeling</v>
          </cell>
          <cell r="Y1542" t="str">
            <v>3227 Ikke i bruk</v>
          </cell>
        </row>
        <row r="1543">
          <cell r="V1543">
            <v>322800</v>
          </cell>
          <cell r="W1543" t="str">
            <v>322800 ikke i bruk</v>
          </cell>
          <cell r="X1543" t="str">
            <v>32 Teknisk Avdeling</v>
          </cell>
          <cell r="Y1543" t="str">
            <v>3228 Ikke i bruk</v>
          </cell>
        </row>
        <row r="1544">
          <cell r="V1544">
            <v>322801</v>
          </cell>
          <cell r="W1544" t="str">
            <v>322801 ikke i bruk</v>
          </cell>
          <cell r="X1544" t="str">
            <v>32 Teknisk Avdeling</v>
          </cell>
          <cell r="Y1544" t="str">
            <v>3228 Ikke i bruk</v>
          </cell>
        </row>
        <row r="1545">
          <cell r="V1545">
            <v>322802</v>
          </cell>
          <cell r="W1545" t="str">
            <v>322802 ikke i bruk</v>
          </cell>
          <cell r="X1545" t="str">
            <v>32 Teknisk Avdeling</v>
          </cell>
          <cell r="Y1545" t="str">
            <v>3228 Ikke i bruk</v>
          </cell>
        </row>
        <row r="1546">
          <cell r="V1546">
            <v>322803</v>
          </cell>
          <cell r="W1546" t="str">
            <v>322803 ikke i bruk</v>
          </cell>
          <cell r="X1546" t="str">
            <v>32 Teknisk Avdeling</v>
          </cell>
          <cell r="Y1546" t="str">
            <v>3228 Ikke i bruk</v>
          </cell>
        </row>
        <row r="1547">
          <cell r="V1547">
            <v>322804</v>
          </cell>
          <cell r="W1547" t="str">
            <v>322804 ikke i bruk</v>
          </cell>
          <cell r="X1547" t="str">
            <v>32 Teknisk Avdeling</v>
          </cell>
          <cell r="Y1547" t="str">
            <v>3228 Ikke i bruk</v>
          </cell>
        </row>
        <row r="1548">
          <cell r="V1548">
            <v>322900</v>
          </cell>
          <cell r="W1548" t="str">
            <v>322900 ikke i bruk</v>
          </cell>
          <cell r="X1548" t="str">
            <v>32 Teknisk Avdeling</v>
          </cell>
          <cell r="Y1548" t="str">
            <v>3229 Ikke i bruk</v>
          </cell>
        </row>
        <row r="1549">
          <cell r="V1549">
            <v>322901</v>
          </cell>
          <cell r="W1549" t="str">
            <v>322901 ikke i bruk</v>
          </cell>
          <cell r="X1549" t="str">
            <v>32 Teknisk Avdeling</v>
          </cell>
          <cell r="Y1549" t="str">
            <v>3229 Ikke i bruk</v>
          </cell>
        </row>
        <row r="1550">
          <cell r="V1550">
            <v>322902</v>
          </cell>
          <cell r="W1550" t="str">
            <v>322902 ikke i bruk</v>
          </cell>
          <cell r="X1550" t="str">
            <v>32 Teknisk Avdeling</v>
          </cell>
          <cell r="Y1550" t="str">
            <v>3229 Ikke i bruk</v>
          </cell>
        </row>
        <row r="1551">
          <cell r="V1551">
            <v>322903</v>
          </cell>
          <cell r="W1551" t="str">
            <v>322903 ikke i bruk</v>
          </cell>
          <cell r="X1551" t="str">
            <v>32 Teknisk Avdeling</v>
          </cell>
          <cell r="Y1551" t="str">
            <v>3229 Ikke i bruk</v>
          </cell>
        </row>
        <row r="1552">
          <cell r="V1552">
            <v>322904</v>
          </cell>
          <cell r="W1552" t="str">
            <v>322904 ikke i bruk</v>
          </cell>
          <cell r="X1552" t="str">
            <v>32 Teknisk Avdeling</v>
          </cell>
          <cell r="Y1552" t="str">
            <v>3229 Ikke i bruk</v>
          </cell>
        </row>
        <row r="1553">
          <cell r="V1553">
            <v>322905</v>
          </cell>
          <cell r="W1553" t="str">
            <v>322905 ikke i bruk</v>
          </cell>
          <cell r="X1553" t="str">
            <v>32 Teknisk Avdeling</v>
          </cell>
          <cell r="Y1553" t="str">
            <v>3229 Ikke i bruk</v>
          </cell>
        </row>
        <row r="1554">
          <cell r="V1554">
            <v>322906</v>
          </cell>
          <cell r="W1554" t="str">
            <v>322906 ikke i bruk</v>
          </cell>
          <cell r="X1554" t="str">
            <v>32 Teknisk Avdeling</v>
          </cell>
          <cell r="Y1554" t="str">
            <v>3229 Ikke i bruk</v>
          </cell>
        </row>
        <row r="1555">
          <cell r="V1555">
            <v>322907</v>
          </cell>
          <cell r="W1555" t="str">
            <v>322907 ikke i bruk</v>
          </cell>
          <cell r="X1555" t="str">
            <v>32 Teknisk Avdeling</v>
          </cell>
          <cell r="Y1555" t="str">
            <v>3229 Ikke i bruk</v>
          </cell>
        </row>
        <row r="1556">
          <cell r="V1556">
            <v>322909</v>
          </cell>
          <cell r="W1556" t="str">
            <v>322909 ikke i bruk</v>
          </cell>
          <cell r="X1556" t="str">
            <v>32 Teknisk Avdeling</v>
          </cell>
          <cell r="Y1556" t="str">
            <v>3229 Ikke i bruk</v>
          </cell>
        </row>
        <row r="1557">
          <cell r="V1557">
            <v>322910</v>
          </cell>
          <cell r="W1557" t="str">
            <v>322910 ikke i bruk</v>
          </cell>
          <cell r="X1557" t="str">
            <v>32 Teknisk Avdeling</v>
          </cell>
          <cell r="Y1557" t="str">
            <v>3229 Ikke i bruk</v>
          </cell>
        </row>
        <row r="1558">
          <cell r="V1558">
            <v>322911</v>
          </cell>
          <cell r="W1558" t="str">
            <v>322911 ikke i bruk</v>
          </cell>
          <cell r="X1558" t="str">
            <v>32 Teknisk Avdeling</v>
          </cell>
          <cell r="Y1558" t="str">
            <v>3229 Ikke i bruk</v>
          </cell>
        </row>
        <row r="1559">
          <cell r="V1559">
            <v>322912</v>
          </cell>
          <cell r="W1559" t="str">
            <v>322912 ikke i bruk</v>
          </cell>
          <cell r="X1559" t="str">
            <v>32 Teknisk Avdeling</v>
          </cell>
          <cell r="Y1559" t="str">
            <v>3229 Ikke i bruk</v>
          </cell>
        </row>
        <row r="1560">
          <cell r="V1560">
            <v>322913</v>
          </cell>
          <cell r="W1560" t="str">
            <v>322913 ikke i bruk</v>
          </cell>
          <cell r="X1560" t="str">
            <v>32 Teknisk Avdeling</v>
          </cell>
          <cell r="Y1560" t="str">
            <v>3229 Ikke i bruk</v>
          </cell>
        </row>
        <row r="1561">
          <cell r="V1561">
            <v>323000</v>
          </cell>
          <cell r="W1561" t="str">
            <v>323000 Teknisk seksjon</v>
          </cell>
          <cell r="X1561" t="str">
            <v>32 Teknisk Avdeling</v>
          </cell>
          <cell r="Y1561" t="str">
            <v>3230 TA Teknisk seksjon</v>
          </cell>
        </row>
        <row r="1562">
          <cell r="V1562">
            <v>323001</v>
          </cell>
          <cell r="W1562" t="str">
            <v>323001 &lt;avsluttet 1999&gt; Vakt- Og Alarmsentralen</v>
          </cell>
          <cell r="X1562" t="str">
            <v>32 Teknisk Avdeling</v>
          </cell>
          <cell r="Y1562" t="str">
            <v>3230 TA Teknisk seksjon</v>
          </cell>
        </row>
        <row r="1563">
          <cell r="V1563">
            <v>323002</v>
          </cell>
          <cell r="W1563" t="str">
            <v>323002 &lt;avsluttet 1999&gt; Varmesentralen-Blindern</v>
          </cell>
          <cell r="X1563" t="str">
            <v>32 Teknisk Avdeling</v>
          </cell>
          <cell r="Y1563" t="str">
            <v>3230 TA Teknisk seksjon</v>
          </cell>
        </row>
        <row r="1564">
          <cell r="V1564">
            <v>323100</v>
          </cell>
          <cell r="W1564" t="str">
            <v>323100 ikke i bruk</v>
          </cell>
          <cell r="X1564" t="str">
            <v>32 Teknisk Avdeling</v>
          </cell>
          <cell r="Y1564" t="str">
            <v>3231 Ikke i bruk</v>
          </cell>
        </row>
        <row r="1565">
          <cell r="V1565">
            <v>323101</v>
          </cell>
          <cell r="W1565" t="str">
            <v>323101 ikke i bruk</v>
          </cell>
          <cell r="X1565" t="str">
            <v>32 Teknisk Avdeling</v>
          </cell>
          <cell r="Y1565" t="str">
            <v>3231 Ikke i bruk</v>
          </cell>
        </row>
        <row r="1566">
          <cell r="V1566">
            <v>323102</v>
          </cell>
          <cell r="W1566" t="str">
            <v>323102 ikke i bruk</v>
          </cell>
          <cell r="X1566" t="str">
            <v>32 Teknisk Avdeling</v>
          </cell>
          <cell r="Y1566" t="str">
            <v>3231 Ikke i bruk</v>
          </cell>
        </row>
        <row r="1567">
          <cell r="V1567">
            <v>323103</v>
          </cell>
          <cell r="W1567" t="str">
            <v>323103 ikke i bruk</v>
          </cell>
          <cell r="X1567" t="str">
            <v>32 Teknisk Avdeling</v>
          </cell>
          <cell r="Y1567" t="str">
            <v>3231 Ikke i bruk</v>
          </cell>
        </row>
        <row r="1568">
          <cell r="V1568">
            <v>323104</v>
          </cell>
          <cell r="W1568" t="str">
            <v>323104 ikke i bruk</v>
          </cell>
          <cell r="X1568" t="str">
            <v>32 Teknisk Avdeling</v>
          </cell>
          <cell r="Y1568" t="str">
            <v>3231 Ikke i bruk</v>
          </cell>
        </row>
        <row r="1569">
          <cell r="V1569">
            <v>323105</v>
          </cell>
          <cell r="W1569" t="str">
            <v>323105 ikke i bruk</v>
          </cell>
          <cell r="X1569" t="str">
            <v>32 Teknisk Avdeling</v>
          </cell>
          <cell r="Y1569" t="str">
            <v>3231 Ikke i bruk</v>
          </cell>
        </row>
        <row r="1570">
          <cell r="V1570">
            <v>323106</v>
          </cell>
          <cell r="W1570" t="str">
            <v>323106 ikke i bruk</v>
          </cell>
          <cell r="X1570" t="str">
            <v>32 Teknisk Avdeling</v>
          </cell>
          <cell r="Y1570" t="str">
            <v>3231 Ikke i bruk</v>
          </cell>
        </row>
        <row r="1571">
          <cell r="V1571">
            <v>323107</v>
          </cell>
          <cell r="W1571" t="str">
            <v>323107 ikke i bruk</v>
          </cell>
          <cell r="X1571" t="str">
            <v>32 Teknisk Avdeling</v>
          </cell>
          <cell r="Y1571" t="str">
            <v>3231 Ikke i bruk</v>
          </cell>
        </row>
        <row r="1572">
          <cell r="V1572">
            <v>323110</v>
          </cell>
          <cell r="W1572" t="str">
            <v>323110 ikke i bruk</v>
          </cell>
          <cell r="X1572" t="str">
            <v>32 Teknisk Avdeling</v>
          </cell>
          <cell r="Y1572" t="str">
            <v>3231 Ikke i bruk</v>
          </cell>
        </row>
        <row r="1573">
          <cell r="V1573">
            <v>323111</v>
          </cell>
          <cell r="W1573" t="str">
            <v>323111 ikke i bruk</v>
          </cell>
          <cell r="X1573" t="str">
            <v>32 Teknisk Avdeling</v>
          </cell>
          <cell r="Y1573" t="str">
            <v>3231 Ikke i bruk</v>
          </cell>
        </row>
        <row r="1574">
          <cell r="V1574">
            <v>323112</v>
          </cell>
          <cell r="W1574" t="str">
            <v>323112 ikke i bruk</v>
          </cell>
          <cell r="X1574" t="str">
            <v>32 Teknisk Avdeling</v>
          </cell>
          <cell r="Y1574" t="str">
            <v>3231 Ikke i bruk</v>
          </cell>
        </row>
        <row r="1575">
          <cell r="V1575">
            <v>323113</v>
          </cell>
          <cell r="W1575" t="str">
            <v>323113 ikke i bruk</v>
          </cell>
          <cell r="X1575" t="str">
            <v>32 Teknisk Avdeling</v>
          </cell>
          <cell r="Y1575" t="str">
            <v>3231 Ikke i bruk</v>
          </cell>
        </row>
        <row r="1576">
          <cell r="V1576">
            <v>323114</v>
          </cell>
          <cell r="W1576" t="str">
            <v>323114 ikke i bruk</v>
          </cell>
          <cell r="X1576" t="str">
            <v>32 Teknisk Avdeling</v>
          </cell>
          <cell r="Y1576" t="str">
            <v>3231 Ikke i bruk</v>
          </cell>
        </row>
        <row r="1577">
          <cell r="V1577">
            <v>323116</v>
          </cell>
          <cell r="W1577" t="str">
            <v>323116 ikke i bruk</v>
          </cell>
          <cell r="X1577" t="str">
            <v>32 Teknisk Avdeling</v>
          </cell>
          <cell r="Y1577" t="str">
            <v>3231 Ikke i bruk</v>
          </cell>
        </row>
        <row r="1578">
          <cell r="V1578">
            <v>323117</v>
          </cell>
          <cell r="W1578" t="str">
            <v>323117 ikke i bruk</v>
          </cell>
          <cell r="X1578" t="str">
            <v>32 Teknisk Avdeling</v>
          </cell>
          <cell r="Y1578" t="str">
            <v>3231 Ikke i bruk</v>
          </cell>
        </row>
        <row r="1579">
          <cell r="V1579">
            <v>323121</v>
          </cell>
          <cell r="W1579" t="str">
            <v>323121 ikke i bruk</v>
          </cell>
          <cell r="X1579" t="str">
            <v>32 Teknisk Avdeling</v>
          </cell>
          <cell r="Y1579" t="str">
            <v>3231 Ikke i bruk</v>
          </cell>
        </row>
        <row r="1580">
          <cell r="V1580">
            <v>323122</v>
          </cell>
          <cell r="W1580" t="str">
            <v>323122 ikke i bruk</v>
          </cell>
          <cell r="X1580" t="str">
            <v>32 Teknisk Avdeling</v>
          </cell>
          <cell r="Y1580" t="str">
            <v>3231 Ikke i bruk</v>
          </cell>
        </row>
        <row r="1581">
          <cell r="V1581">
            <v>323137</v>
          </cell>
          <cell r="W1581" t="str">
            <v>323137 ikke i bruk</v>
          </cell>
          <cell r="X1581" t="str">
            <v>32 Teknisk Avdeling</v>
          </cell>
          <cell r="Y1581" t="str">
            <v>3231 Ikke i bruk</v>
          </cell>
        </row>
        <row r="1582">
          <cell r="V1582">
            <v>323139</v>
          </cell>
          <cell r="W1582" t="str">
            <v>323139 ikke i bruk</v>
          </cell>
          <cell r="X1582" t="str">
            <v>32 Teknisk Avdeling</v>
          </cell>
          <cell r="Y1582" t="str">
            <v>3231 Ikke i bruk</v>
          </cell>
        </row>
        <row r="1583">
          <cell r="V1583">
            <v>323200</v>
          </cell>
          <cell r="W1583" t="str">
            <v>323200 ikke i bruk</v>
          </cell>
          <cell r="X1583" t="str">
            <v>32 Teknisk Avdeling</v>
          </cell>
          <cell r="Y1583" t="str">
            <v>3232 Ikke i bruk</v>
          </cell>
        </row>
        <row r="1584">
          <cell r="V1584">
            <v>323201</v>
          </cell>
          <cell r="W1584" t="str">
            <v>323201 ikke i bruk</v>
          </cell>
          <cell r="X1584" t="str">
            <v>32 Teknisk Avdeling</v>
          </cell>
          <cell r="Y1584" t="str">
            <v>3232 Ikke i bruk</v>
          </cell>
        </row>
        <row r="1585">
          <cell r="V1585">
            <v>323202</v>
          </cell>
          <cell r="W1585" t="str">
            <v>323202 ikke i bruk</v>
          </cell>
          <cell r="X1585" t="str">
            <v>32 Teknisk Avdeling</v>
          </cell>
          <cell r="Y1585" t="str">
            <v>3232 Ikke i bruk</v>
          </cell>
        </row>
        <row r="1586">
          <cell r="V1586">
            <v>323203</v>
          </cell>
          <cell r="W1586" t="str">
            <v>323203 ikke i bruk</v>
          </cell>
          <cell r="X1586" t="str">
            <v>32 Teknisk Avdeling</v>
          </cell>
          <cell r="Y1586" t="str">
            <v>3232 Ikke i bruk</v>
          </cell>
        </row>
        <row r="1587">
          <cell r="V1587">
            <v>323204</v>
          </cell>
          <cell r="W1587" t="str">
            <v>323204 ikke i bruk</v>
          </cell>
          <cell r="X1587" t="str">
            <v>32 Teknisk Avdeling</v>
          </cell>
          <cell r="Y1587" t="str">
            <v>3232 Ikke i bruk</v>
          </cell>
        </row>
        <row r="1588">
          <cell r="V1588">
            <v>323205</v>
          </cell>
          <cell r="W1588" t="str">
            <v>323205 ikke i bruk</v>
          </cell>
          <cell r="X1588" t="str">
            <v>32 Teknisk Avdeling</v>
          </cell>
          <cell r="Y1588" t="str">
            <v>3232 Ikke i bruk</v>
          </cell>
        </row>
        <row r="1589">
          <cell r="V1589">
            <v>323206</v>
          </cell>
          <cell r="W1589" t="str">
            <v>323206 ikke i bruk</v>
          </cell>
          <cell r="X1589" t="str">
            <v>32 Teknisk Avdeling</v>
          </cell>
          <cell r="Y1589" t="str">
            <v>3232 Ikke i bruk</v>
          </cell>
        </row>
        <row r="1590">
          <cell r="V1590">
            <v>323207</v>
          </cell>
          <cell r="W1590" t="str">
            <v>323207 ikke i bruk</v>
          </cell>
          <cell r="X1590" t="str">
            <v>32 Teknisk Avdeling</v>
          </cell>
          <cell r="Y1590" t="str">
            <v>3232 Ikke i bruk</v>
          </cell>
        </row>
        <row r="1591">
          <cell r="V1591">
            <v>323208</v>
          </cell>
          <cell r="W1591" t="str">
            <v>323208 ikke i bruk</v>
          </cell>
          <cell r="X1591" t="str">
            <v>32 Teknisk Avdeling</v>
          </cell>
          <cell r="Y1591" t="str">
            <v>3232 Ikke i bruk</v>
          </cell>
        </row>
        <row r="1592">
          <cell r="V1592">
            <v>323209</v>
          </cell>
          <cell r="W1592" t="str">
            <v>323209 ikke i bruk</v>
          </cell>
          <cell r="X1592" t="str">
            <v>32 Teknisk Avdeling</v>
          </cell>
          <cell r="Y1592" t="str">
            <v>3232 Ikke i bruk</v>
          </cell>
        </row>
        <row r="1593">
          <cell r="V1593">
            <v>323210</v>
          </cell>
          <cell r="W1593" t="str">
            <v>323210 ikke i bruk</v>
          </cell>
          <cell r="X1593" t="str">
            <v>32 Teknisk Avdeling</v>
          </cell>
          <cell r="Y1593" t="str">
            <v>3232 Ikke i bruk</v>
          </cell>
        </row>
        <row r="1594">
          <cell r="V1594">
            <v>323211</v>
          </cell>
          <cell r="W1594" t="str">
            <v>323211 ikke i bruk</v>
          </cell>
          <cell r="X1594" t="str">
            <v>32 Teknisk Avdeling</v>
          </cell>
          <cell r="Y1594" t="str">
            <v>3232 Ikke i bruk</v>
          </cell>
        </row>
        <row r="1595">
          <cell r="V1595">
            <v>323212</v>
          </cell>
          <cell r="W1595" t="str">
            <v>323212 ikke i bruk</v>
          </cell>
          <cell r="X1595" t="str">
            <v>32 Teknisk Avdeling</v>
          </cell>
          <cell r="Y1595" t="str">
            <v>3232 Ikke i bruk</v>
          </cell>
        </row>
        <row r="1596">
          <cell r="V1596">
            <v>323220</v>
          </cell>
          <cell r="W1596" t="str">
            <v>323220 ikke i bruk</v>
          </cell>
          <cell r="X1596" t="str">
            <v>32 Teknisk Avdeling</v>
          </cell>
          <cell r="Y1596" t="str">
            <v>3232 Ikke i bruk</v>
          </cell>
        </row>
        <row r="1597">
          <cell r="V1597">
            <v>323221</v>
          </cell>
          <cell r="W1597" t="str">
            <v>323221 ikke i bruk</v>
          </cell>
          <cell r="X1597" t="str">
            <v>32 Teknisk Avdeling</v>
          </cell>
          <cell r="Y1597" t="str">
            <v>3232 Ikke i bruk</v>
          </cell>
        </row>
        <row r="1598">
          <cell r="V1598">
            <v>323222</v>
          </cell>
          <cell r="W1598" t="str">
            <v>323222 ikke i bruk</v>
          </cell>
          <cell r="X1598" t="str">
            <v>32 Teknisk Avdeling</v>
          </cell>
          <cell r="Y1598" t="str">
            <v>3232 Ikke i bruk</v>
          </cell>
        </row>
        <row r="1599">
          <cell r="V1599">
            <v>323300</v>
          </cell>
          <cell r="W1599" t="str">
            <v>323300 ikke i bruk</v>
          </cell>
          <cell r="X1599" t="str">
            <v>32 Teknisk Avdeling</v>
          </cell>
          <cell r="Y1599" t="str">
            <v>3233 Ikke i bruk</v>
          </cell>
        </row>
        <row r="1600">
          <cell r="V1600">
            <v>323301</v>
          </cell>
          <cell r="W1600" t="str">
            <v>323301 ikke i bruk</v>
          </cell>
          <cell r="X1600" t="str">
            <v>32 Teknisk Avdeling</v>
          </cell>
          <cell r="Y1600" t="str">
            <v>3233 Ikke i bruk</v>
          </cell>
        </row>
        <row r="1601">
          <cell r="V1601">
            <v>323302</v>
          </cell>
          <cell r="W1601" t="str">
            <v>323302 ikke i bruk</v>
          </cell>
          <cell r="X1601" t="str">
            <v>32 Teknisk Avdeling</v>
          </cell>
          <cell r="Y1601" t="str">
            <v>3233 Ikke i bruk</v>
          </cell>
        </row>
        <row r="1602">
          <cell r="V1602">
            <v>323303</v>
          </cell>
          <cell r="W1602" t="str">
            <v>323303 ikke i bruk</v>
          </cell>
          <cell r="X1602" t="str">
            <v>32 Teknisk Avdeling</v>
          </cell>
          <cell r="Y1602" t="str">
            <v>3233 Ikke i bruk</v>
          </cell>
        </row>
        <row r="1603">
          <cell r="V1603">
            <v>323304</v>
          </cell>
          <cell r="W1603" t="str">
            <v>323304 ikke i bruk</v>
          </cell>
          <cell r="X1603" t="str">
            <v>32 Teknisk Avdeling</v>
          </cell>
          <cell r="Y1603" t="str">
            <v>3233 Ikke i bruk</v>
          </cell>
        </row>
        <row r="1604">
          <cell r="V1604">
            <v>323305</v>
          </cell>
          <cell r="W1604" t="str">
            <v>323305 ikke i bruk</v>
          </cell>
          <cell r="X1604" t="str">
            <v>32 Teknisk Avdeling</v>
          </cell>
          <cell r="Y1604" t="str">
            <v>3233 Ikke i bruk</v>
          </cell>
        </row>
        <row r="1605">
          <cell r="V1605">
            <v>323306</v>
          </cell>
          <cell r="W1605" t="str">
            <v>323306 ikke i bruk</v>
          </cell>
          <cell r="X1605" t="str">
            <v>32 Teknisk Avdeling</v>
          </cell>
          <cell r="Y1605" t="str">
            <v>3233 Ikke i bruk</v>
          </cell>
        </row>
        <row r="1606">
          <cell r="V1606">
            <v>323307</v>
          </cell>
          <cell r="W1606" t="str">
            <v>323307 ikke i bruk</v>
          </cell>
          <cell r="X1606" t="str">
            <v>32 Teknisk Avdeling</v>
          </cell>
          <cell r="Y1606" t="str">
            <v>3233 Ikke i bruk</v>
          </cell>
        </row>
        <row r="1607">
          <cell r="V1607">
            <v>323308</v>
          </cell>
          <cell r="W1607" t="str">
            <v>323308 ikke i bruk</v>
          </cell>
          <cell r="X1607" t="str">
            <v>32 Teknisk Avdeling</v>
          </cell>
          <cell r="Y1607" t="str">
            <v>3233 Ikke i bruk</v>
          </cell>
        </row>
        <row r="1608">
          <cell r="V1608">
            <v>323309</v>
          </cell>
          <cell r="W1608" t="str">
            <v>323309 ikke i bruk</v>
          </cell>
          <cell r="X1608" t="str">
            <v>32 Teknisk Avdeling</v>
          </cell>
          <cell r="Y1608" t="str">
            <v>3233 Ikke i bruk</v>
          </cell>
        </row>
        <row r="1609">
          <cell r="V1609">
            <v>323400</v>
          </cell>
          <cell r="W1609" t="str">
            <v>323400 ikke i bruk</v>
          </cell>
          <cell r="X1609" t="str">
            <v>32 Teknisk Avdeling</v>
          </cell>
          <cell r="Y1609" t="str">
            <v>3234 Ikke i bruk</v>
          </cell>
        </row>
        <row r="1610">
          <cell r="V1610">
            <v>323401</v>
          </cell>
          <cell r="W1610" t="str">
            <v>323401 ikke i bruk</v>
          </cell>
          <cell r="X1610" t="str">
            <v>32 Teknisk Avdeling</v>
          </cell>
          <cell r="Y1610" t="str">
            <v>3234 Ikke i bruk</v>
          </cell>
        </row>
        <row r="1611">
          <cell r="V1611">
            <v>323402</v>
          </cell>
          <cell r="W1611" t="str">
            <v>323402 ikke i bruk</v>
          </cell>
          <cell r="X1611" t="str">
            <v>32 Teknisk Avdeling</v>
          </cell>
          <cell r="Y1611" t="str">
            <v>3234 Ikke i bruk</v>
          </cell>
        </row>
        <row r="1612">
          <cell r="V1612">
            <v>323403</v>
          </cell>
          <cell r="W1612" t="str">
            <v>323403 ikke i bruk</v>
          </cell>
          <cell r="X1612" t="str">
            <v>32 Teknisk Avdeling</v>
          </cell>
          <cell r="Y1612" t="str">
            <v>3234 Ikke i bruk</v>
          </cell>
        </row>
        <row r="1613">
          <cell r="V1613">
            <v>323404</v>
          </cell>
          <cell r="W1613" t="str">
            <v>323404 ikke i bruk</v>
          </cell>
          <cell r="X1613" t="str">
            <v>32 Teknisk Avdeling</v>
          </cell>
          <cell r="Y1613" t="str">
            <v>3234 Ikke i bruk</v>
          </cell>
        </row>
        <row r="1614">
          <cell r="V1614">
            <v>323410</v>
          </cell>
          <cell r="W1614" t="str">
            <v>323410 ikke i bruk</v>
          </cell>
          <cell r="X1614" t="str">
            <v>32 Teknisk Avdeling</v>
          </cell>
          <cell r="Y1614" t="str">
            <v>3234 Ikke i bruk</v>
          </cell>
        </row>
        <row r="1615">
          <cell r="V1615">
            <v>323411</v>
          </cell>
          <cell r="W1615" t="str">
            <v>323411 ikke i bruk</v>
          </cell>
          <cell r="X1615" t="str">
            <v>32 Teknisk Avdeling</v>
          </cell>
          <cell r="Y1615" t="str">
            <v>3234 Ikke i bruk</v>
          </cell>
        </row>
        <row r="1616">
          <cell r="V1616">
            <v>323412</v>
          </cell>
          <cell r="W1616" t="str">
            <v>323412 ikke i bruk</v>
          </cell>
          <cell r="X1616" t="str">
            <v>32 Teknisk Avdeling</v>
          </cell>
          <cell r="Y1616" t="str">
            <v>3234 Ikke i bruk</v>
          </cell>
        </row>
        <row r="1617">
          <cell r="V1617">
            <v>323413</v>
          </cell>
          <cell r="W1617" t="str">
            <v>323413 ikke i bruk</v>
          </cell>
          <cell r="X1617" t="str">
            <v>32 Teknisk Avdeling</v>
          </cell>
          <cell r="Y1617" t="str">
            <v>3234 Ikke i bruk</v>
          </cell>
        </row>
        <row r="1618">
          <cell r="V1618">
            <v>323414</v>
          </cell>
          <cell r="W1618" t="str">
            <v>323414 ikke i bruk</v>
          </cell>
          <cell r="X1618" t="str">
            <v>32 Teknisk Avdeling</v>
          </cell>
          <cell r="Y1618" t="str">
            <v>3234 Ikke i bruk</v>
          </cell>
        </row>
        <row r="1619">
          <cell r="V1619">
            <v>323500</v>
          </cell>
          <cell r="W1619" t="str">
            <v>323500 ikke i bruk</v>
          </cell>
          <cell r="X1619" t="str">
            <v>32 Teknisk Avdeling</v>
          </cell>
          <cell r="Y1619" t="str">
            <v>3235 Ikke i bruk</v>
          </cell>
        </row>
        <row r="1620">
          <cell r="V1620">
            <v>323519</v>
          </cell>
          <cell r="W1620" t="str">
            <v>323519 ikke i bruk</v>
          </cell>
          <cell r="X1620" t="str">
            <v>32 Teknisk Avdeling</v>
          </cell>
          <cell r="Y1620" t="str">
            <v>3235 Ikke i bruk</v>
          </cell>
        </row>
        <row r="1621">
          <cell r="V1621">
            <v>323520</v>
          </cell>
          <cell r="W1621" t="str">
            <v>323520 ikke i bruk</v>
          </cell>
          <cell r="X1621" t="str">
            <v>32 Teknisk Avdeling</v>
          </cell>
          <cell r="Y1621" t="str">
            <v>3235 Ikke i bruk</v>
          </cell>
        </row>
        <row r="1622">
          <cell r="V1622">
            <v>323521</v>
          </cell>
          <cell r="W1622" t="str">
            <v>323521 ikke i bruk</v>
          </cell>
          <cell r="X1622" t="str">
            <v>32 Teknisk Avdeling</v>
          </cell>
          <cell r="Y1622" t="str">
            <v>3235 Ikke i bruk</v>
          </cell>
        </row>
        <row r="1623">
          <cell r="V1623">
            <v>323522</v>
          </cell>
          <cell r="W1623" t="str">
            <v>323522 ikke i bruk</v>
          </cell>
          <cell r="X1623" t="str">
            <v>32 Teknisk Avdeling</v>
          </cell>
          <cell r="Y1623" t="str">
            <v>3235 Ikke i bruk</v>
          </cell>
        </row>
        <row r="1624">
          <cell r="V1624">
            <v>323523</v>
          </cell>
          <cell r="W1624" t="str">
            <v>323523 ikke i bruk</v>
          </cell>
          <cell r="X1624" t="str">
            <v>32 Teknisk Avdeling</v>
          </cell>
          <cell r="Y1624" t="str">
            <v>3235 Ikke i bruk</v>
          </cell>
        </row>
        <row r="1625">
          <cell r="V1625">
            <v>323524</v>
          </cell>
          <cell r="W1625" t="str">
            <v>323524 ikke i bruk</v>
          </cell>
          <cell r="X1625" t="str">
            <v>32 Teknisk Avdeling</v>
          </cell>
          <cell r="Y1625" t="str">
            <v>3235 Ikke i bruk</v>
          </cell>
        </row>
        <row r="1626">
          <cell r="V1626">
            <v>323525</v>
          </cell>
          <cell r="W1626" t="str">
            <v>323525 ikke i bruk</v>
          </cell>
          <cell r="X1626" t="str">
            <v>32 Teknisk Avdeling</v>
          </cell>
          <cell r="Y1626" t="str">
            <v>3235 Ikke i bruk</v>
          </cell>
        </row>
        <row r="1627">
          <cell r="V1627">
            <v>323526</v>
          </cell>
          <cell r="W1627" t="str">
            <v>323526 ikke i bruk</v>
          </cell>
          <cell r="X1627" t="str">
            <v>32 Teknisk Avdeling</v>
          </cell>
          <cell r="Y1627" t="str">
            <v>3235 Ikke i bruk</v>
          </cell>
        </row>
        <row r="1628">
          <cell r="V1628">
            <v>323531</v>
          </cell>
          <cell r="W1628" t="str">
            <v>323531 ikke i bruk</v>
          </cell>
          <cell r="X1628" t="str">
            <v>32 Teknisk Avdeling</v>
          </cell>
          <cell r="Y1628" t="str">
            <v>3235 Ikke i bruk</v>
          </cell>
        </row>
        <row r="1629">
          <cell r="V1629">
            <v>323532</v>
          </cell>
          <cell r="W1629" t="str">
            <v>323532 ikke i bruk</v>
          </cell>
          <cell r="X1629" t="str">
            <v>32 Teknisk Avdeling</v>
          </cell>
          <cell r="Y1629" t="str">
            <v>3235 Ikke i bruk</v>
          </cell>
        </row>
        <row r="1630">
          <cell r="V1630">
            <v>323538</v>
          </cell>
          <cell r="W1630" t="str">
            <v>323538 ikke i bruk</v>
          </cell>
          <cell r="X1630" t="str">
            <v>32 Teknisk Avdeling</v>
          </cell>
          <cell r="Y1630" t="str">
            <v>3235 Ikke i bruk</v>
          </cell>
        </row>
        <row r="1631">
          <cell r="V1631">
            <v>323539</v>
          </cell>
          <cell r="W1631" t="str">
            <v>323539 ikke i bruk</v>
          </cell>
          <cell r="X1631" t="str">
            <v>32 Teknisk Avdeling</v>
          </cell>
          <cell r="Y1631" t="str">
            <v>3235 Ikke i bruk</v>
          </cell>
        </row>
        <row r="1632">
          <cell r="V1632">
            <v>323540</v>
          </cell>
          <cell r="W1632" t="str">
            <v>323540 ikke i bruk</v>
          </cell>
          <cell r="X1632" t="str">
            <v>32 Teknisk Avdeling</v>
          </cell>
          <cell r="Y1632" t="str">
            <v>3235 Ikke i bruk</v>
          </cell>
        </row>
        <row r="1633">
          <cell r="V1633">
            <v>323550</v>
          </cell>
          <cell r="W1633" t="str">
            <v>323550 ikke i bruk</v>
          </cell>
          <cell r="X1633" t="str">
            <v>32 Teknisk Avdeling</v>
          </cell>
          <cell r="Y1633" t="str">
            <v>3235 Ikke i bruk</v>
          </cell>
        </row>
        <row r="1634">
          <cell r="V1634">
            <v>323600</v>
          </cell>
          <cell r="W1634" t="str">
            <v>323600 ikke i bruk</v>
          </cell>
          <cell r="X1634" t="str">
            <v>32 Teknisk Avdeling</v>
          </cell>
          <cell r="Y1634" t="str">
            <v>3236 Ikke i bruk</v>
          </cell>
        </row>
        <row r="1635">
          <cell r="V1635">
            <v>323601</v>
          </cell>
          <cell r="W1635" t="str">
            <v>323601 ikke i bruk</v>
          </cell>
          <cell r="X1635" t="str">
            <v>32 Teknisk Avdeling</v>
          </cell>
          <cell r="Y1635" t="str">
            <v>3236 Ikke i bruk</v>
          </cell>
        </row>
        <row r="1636">
          <cell r="V1636">
            <v>323602</v>
          </cell>
          <cell r="W1636" t="str">
            <v>323602 ikke i bruk</v>
          </cell>
          <cell r="X1636" t="str">
            <v>32 Teknisk Avdeling</v>
          </cell>
          <cell r="Y1636" t="str">
            <v>3236 Ikke i bruk</v>
          </cell>
        </row>
        <row r="1637">
          <cell r="V1637">
            <v>323603</v>
          </cell>
          <cell r="W1637" t="str">
            <v>323603 ikke i bruk</v>
          </cell>
          <cell r="X1637" t="str">
            <v>32 Teknisk Avdeling</v>
          </cell>
          <cell r="Y1637" t="str">
            <v>3236 Ikke i bruk</v>
          </cell>
        </row>
        <row r="1638">
          <cell r="V1638">
            <v>323604</v>
          </cell>
          <cell r="W1638" t="str">
            <v>323604 ikke i bruk</v>
          </cell>
          <cell r="X1638" t="str">
            <v>32 Teknisk Avdeling</v>
          </cell>
          <cell r="Y1638" t="str">
            <v>3236 Ikke i bruk</v>
          </cell>
        </row>
        <row r="1639">
          <cell r="V1639">
            <v>323605</v>
          </cell>
          <cell r="W1639" t="str">
            <v>323605 ikke i bruk</v>
          </cell>
          <cell r="X1639" t="str">
            <v>32 Teknisk Avdeling</v>
          </cell>
          <cell r="Y1639" t="str">
            <v>3236 Ikke i bruk</v>
          </cell>
        </row>
        <row r="1640">
          <cell r="V1640">
            <v>323606</v>
          </cell>
          <cell r="W1640" t="str">
            <v>323606 ikke i bruk</v>
          </cell>
          <cell r="X1640" t="str">
            <v>32 Teknisk Avdeling</v>
          </cell>
          <cell r="Y1640" t="str">
            <v>3236 Ikke i bruk</v>
          </cell>
        </row>
        <row r="1641">
          <cell r="V1641">
            <v>323607</v>
          </cell>
          <cell r="W1641" t="str">
            <v>323607 ikke i bruk</v>
          </cell>
          <cell r="X1641" t="str">
            <v>32 Teknisk Avdeling</v>
          </cell>
          <cell r="Y1641" t="str">
            <v>3236 Ikke i bruk</v>
          </cell>
        </row>
        <row r="1642">
          <cell r="V1642">
            <v>323608</v>
          </cell>
          <cell r="W1642" t="str">
            <v>323608 ikke i bruk</v>
          </cell>
          <cell r="X1642" t="str">
            <v>32 Teknisk Avdeling</v>
          </cell>
          <cell r="Y1642" t="str">
            <v>3236 Ikke i bruk</v>
          </cell>
        </row>
        <row r="1643">
          <cell r="V1643">
            <v>323628</v>
          </cell>
          <cell r="W1643" t="str">
            <v>323628 ikke i bruk</v>
          </cell>
          <cell r="X1643" t="str">
            <v>32 Teknisk Avdeling</v>
          </cell>
          <cell r="Y1643" t="str">
            <v>3236 Ikke i bruk</v>
          </cell>
        </row>
        <row r="1644">
          <cell r="V1644">
            <v>323634</v>
          </cell>
          <cell r="W1644" t="str">
            <v>323634 ikke i bruk</v>
          </cell>
          <cell r="X1644" t="str">
            <v>32 Teknisk Avdeling</v>
          </cell>
          <cell r="Y1644" t="str">
            <v>3236 Ikke i bruk</v>
          </cell>
        </row>
        <row r="1645">
          <cell r="V1645">
            <v>323635</v>
          </cell>
          <cell r="W1645" t="str">
            <v>323635 ikke i bruk</v>
          </cell>
          <cell r="X1645" t="str">
            <v>32 Teknisk Avdeling</v>
          </cell>
          <cell r="Y1645" t="str">
            <v>3236 Ikke i bruk</v>
          </cell>
        </row>
        <row r="1646">
          <cell r="V1646">
            <v>323636</v>
          </cell>
          <cell r="W1646" t="str">
            <v>323636 ikke i bruk</v>
          </cell>
          <cell r="X1646" t="str">
            <v>32 Teknisk Avdeling</v>
          </cell>
          <cell r="Y1646" t="str">
            <v>3236 Ikke i bruk</v>
          </cell>
        </row>
        <row r="1647">
          <cell r="V1647">
            <v>323637</v>
          </cell>
          <cell r="W1647" t="str">
            <v>323637 ikke i bruk</v>
          </cell>
          <cell r="X1647" t="str">
            <v>32 Teknisk Avdeling</v>
          </cell>
          <cell r="Y1647" t="str">
            <v>3236 Ikke i bruk</v>
          </cell>
        </row>
        <row r="1648">
          <cell r="V1648">
            <v>3237</v>
          </cell>
          <cell r="W1648" t="str">
            <v>3237 ikke i bruk</v>
          </cell>
          <cell r="X1648" t="str">
            <v>32 Teknisk Avdeling</v>
          </cell>
          <cell r="Y1648" t="str">
            <v>3237 Ikke i bruk</v>
          </cell>
        </row>
        <row r="1649">
          <cell r="V1649">
            <v>323700</v>
          </cell>
          <cell r="W1649" t="str">
            <v>323700 ikke i bruk</v>
          </cell>
          <cell r="X1649" t="str">
            <v>32 Teknisk Avdeling</v>
          </cell>
          <cell r="Y1649" t="str">
            <v>3237 Ikke i bruk</v>
          </cell>
        </row>
        <row r="1650">
          <cell r="V1650">
            <v>323709</v>
          </cell>
          <cell r="W1650" t="str">
            <v>323709 ikke i bruk</v>
          </cell>
          <cell r="X1650" t="str">
            <v>32 Teknisk Avdeling</v>
          </cell>
          <cell r="Y1650" t="str">
            <v>3237 Ikke i bruk</v>
          </cell>
        </row>
        <row r="1651">
          <cell r="V1651">
            <v>323710</v>
          </cell>
          <cell r="W1651" t="str">
            <v>323710 ikke i bruk</v>
          </cell>
          <cell r="X1651" t="str">
            <v>32 Teknisk Avdeling</v>
          </cell>
          <cell r="Y1651" t="str">
            <v>3237 Ikke i bruk</v>
          </cell>
        </row>
        <row r="1652">
          <cell r="V1652">
            <v>323711</v>
          </cell>
          <cell r="W1652" t="str">
            <v>323711 ikke i bruk</v>
          </cell>
          <cell r="X1652" t="str">
            <v>32 Teknisk Avdeling</v>
          </cell>
          <cell r="Y1652" t="str">
            <v>3237 Ikke i bruk</v>
          </cell>
        </row>
        <row r="1653">
          <cell r="V1653">
            <v>323712</v>
          </cell>
          <cell r="W1653" t="str">
            <v>323712 ikke i bruk</v>
          </cell>
          <cell r="X1653" t="str">
            <v>32 Teknisk Avdeling</v>
          </cell>
          <cell r="Y1653" t="str">
            <v>3237 Ikke i bruk</v>
          </cell>
        </row>
        <row r="1654">
          <cell r="V1654">
            <v>323713</v>
          </cell>
          <cell r="W1654" t="str">
            <v>323713 ikke i bruk</v>
          </cell>
          <cell r="X1654" t="str">
            <v>32 Teknisk Avdeling</v>
          </cell>
          <cell r="Y1654" t="str">
            <v>3237 Ikke i bruk</v>
          </cell>
        </row>
        <row r="1655">
          <cell r="V1655">
            <v>323714</v>
          </cell>
          <cell r="W1655" t="str">
            <v>323714 ikke i bruk</v>
          </cell>
          <cell r="X1655" t="str">
            <v>32 Teknisk Avdeling</v>
          </cell>
          <cell r="Y1655" t="str">
            <v>3237 Ikke i bruk</v>
          </cell>
        </row>
        <row r="1656">
          <cell r="V1656">
            <v>323715</v>
          </cell>
          <cell r="W1656" t="str">
            <v>323715 ikke i bruk</v>
          </cell>
          <cell r="X1656" t="str">
            <v>32 Teknisk Avdeling</v>
          </cell>
          <cell r="Y1656" t="str">
            <v>3237 Ikke i bruk</v>
          </cell>
        </row>
        <row r="1657">
          <cell r="V1657">
            <v>323729</v>
          </cell>
          <cell r="W1657" t="str">
            <v>323729 ikke i bruk</v>
          </cell>
          <cell r="X1657" t="str">
            <v>32 Teknisk Avdeling</v>
          </cell>
          <cell r="Y1657" t="str">
            <v>3237 Ikke i bruk</v>
          </cell>
        </row>
        <row r="1658">
          <cell r="V1658">
            <v>323730</v>
          </cell>
          <cell r="W1658" t="str">
            <v>323730 ikke i bruk</v>
          </cell>
          <cell r="X1658" t="str">
            <v>32 Teknisk Avdeling</v>
          </cell>
          <cell r="Y1658" t="str">
            <v>3237 Ikke i bruk</v>
          </cell>
        </row>
        <row r="1659">
          <cell r="V1659">
            <v>323742</v>
          </cell>
          <cell r="W1659" t="str">
            <v>323742 ikke i bruk</v>
          </cell>
          <cell r="X1659" t="str">
            <v>32 Teknisk Avdeling</v>
          </cell>
          <cell r="Y1659" t="str">
            <v>3237 Ikke i bruk</v>
          </cell>
        </row>
        <row r="1660">
          <cell r="V1660">
            <v>323743</v>
          </cell>
          <cell r="W1660" t="str">
            <v>323743 ikke i bruk</v>
          </cell>
          <cell r="X1660" t="str">
            <v>32 Teknisk Avdeling</v>
          </cell>
          <cell r="Y1660" t="str">
            <v>3237 Ikke i bruk</v>
          </cell>
        </row>
        <row r="1661">
          <cell r="V1661">
            <v>323744</v>
          </cell>
          <cell r="W1661" t="str">
            <v>323744 ikke i bruk</v>
          </cell>
          <cell r="X1661" t="str">
            <v>32 Teknisk Avdeling</v>
          </cell>
          <cell r="Y1661" t="str">
            <v>3237 Ikke i bruk</v>
          </cell>
        </row>
        <row r="1662">
          <cell r="V1662">
            <v>323745</v>
          </cell>
          <cell r="W1662" t="str">
            <v>323745 ikke i bruk</v>
          </cell>
          <cell r="X1662" t="str">
            <v>32 Teknisk Avdeling</v>
          </cell>
          <cell r="Y1662" t="str">
            <v>3237 Ikke i bruk</v>
          </cell>
        </row>
        <row r="1663">
          <cell r="V1663">
            <v>323746</v>
          </cell>
          <cell r="W1663" t="str">
            <v>323746 ikke i bruk</v>
          </cell>
          <cell r="X1663" t="str">
            <v>32 Teknisk Avdeling</v>
          </cell>
          <cell r="Y1663" t="str">
            <v>3237 Ikke i bruk</v>
          </cell>
        </row>
        <row r="1664">
          <cell r="V1664">
            <v>323747</v>
          </cell>
          <cell r="W1664" t="str">
            <v>323747 ikke i bruk</v>
          </cell>
          <cell r="X1664" t="str">
            <v>32 Teknisk Avdeling</v>
          </cell>
          <cell r="Y1664" t="str">
            <v>3237 Ikke i bruk</v>
          </cell>
        </row>
        <row r="1665">
          <cell r="V1665">
            <v>323748</v>
          </cell>
          <cell r="W1665" t="str">
            <v>323748 ikke i bruk</v>
          </cell>
          <cell r="X1665" t="str">
            <v>32 Teknisk Avdeling</v>
          </cell>
          <cell r="Y1665" t="str">
            <v>3237 Ikke i bruk</v>
          </cell>
        </row>
        <row r="1666">
          <cell r="V1666">
            <v>323749</v>
          </cell>
          <cell r="W1666" t="str">
            <v>323749 ikke i bruk</v>
          </cell>
          <cell r="X1666" t="str">
            <v>32 Teknisk Avdeling</v>
          </cell>
          <cell r="Y1666" t="str">
            <v>3237 Ikke i bruk</v>
          </cell>
        </row>
        <row r="1667">
          <cell r="V1667">
            <v>323751</v>
          </cell>
          <cell r="W1667" t="str">
            <v>323751 ikke i bruk</v>
          </cell>
          <cell r="X1667" t="str">
            <v>32 Teknisk Avdeling</v>
          </cell>
          <cell r="Y1667" t="str">
            <v>3237 Ikke i bruk</v>
          </cell>
        </row>
        <row r="1668">
          <cell r="V1668">
            <v>323752</v>
          </cell>
          <cell r="W1668" t="str">
            <v>323752 ikke i bruk</v>
          </cell>
          <cell r="X1668" t="str">
            <v>32 Teknisk Avdeling</v>
          </cell>
          <cell r="Y1668" t="str">
            <v>3237 Ikke i bruk</v>
          </cell>
        </row>
        <row r="1669">
          <cell r="V1669">
            <v>323753</v>
          </cell>
          <cell r="W1669" t="str">
            <v>323753 ikke i bruk</v>
          </cell>
          <cell r="X1669" t="str">
            <v>32 Teknisk Avdeling</v>
          </cell>
          <cell r="Y1669" t="str">
            <v>3237 Ikke i bruk</v>
          </cell>
        </row>
        <row r="1670">
          <cell r="V1670">
            <v>323800</v>
          </cell>
          <cell r="W1670" t="str">
            <v>323800 ikke i bruk</v>
          </cell>
          <cell r="X1670" t="str">
            <v>32 Teknisk Avdeling</v>
          </cell>
          <cell r="Y1670" t="str">
            <v>3238 Ikke i bruk</v>
          </cell>
        </row>
        <row r="1671">
          <cell r="V1671">
            <v>323816</v>
          </cell>
          <cell r="W1671" t="str">
            <v>323816 ikke i bruk</v>
          </cell>
          <cell r="X1671" t="str">
            <v>32 Teknisk Avdeling</v>
          </cell>
          <cell r="Y1671" t="str">
            <v>3238 Ikke i bruk</v>
          </cell>
        </row>
        <row r="1672">
          <cell r="V1672">
            <v>323817</v>
          </cell>
          <cell r="W1672" t="str">
            <v>323817 ikke i bruk</v>
          </cell>
          <cell r="X1672" t="str">
            <v>32 Teknisk Avdeling</v>
          </cell>
          <cell r="Y1672" t="str">
            <v>3238 Ikke i bruk</v>
          </cell>
        </row>
        <row r="1673">
          <cell r="V1673">
            <v>323818</v>
          </cell>
          <cell r="W1673" t="str">
            <v>323818 ikke i bruk</v>
          </cell>
          <cell r="X1673" t="str">
            <v>32 Teknisk Avdeling</v>
          </cell>
          <cell r="Y1673" t="str">
            <v>3238 Ikke i bruk</v>
          </cell>
        </row>
        <row r="1674">
          <cell r="V1674">
            <v>323827</v>
          </cell>
          <cell r="W1674" t="str">
            <v>323827 ikke i bruk</v>
          </cell>
          <cell r="X1674" t="str">
            <v>32 Teknisk Avdeling</v>
          </cell>
          <cell r="Y1674" t="str">
            <v>3238 Ikke i bruk</v>
          </cell>
        </row>
        <row r="1675">
          <cell r="V1675">
            <v>323900</v>
          </cell>
          <cell r="W1675" t="str">
            <v>323900 ikke i bruk</v>
          </cell>
          <cell r="X1675" t="str">
            <v>32 Teknisk Avdeling</v>
          </cell>
          <cell r="Y1675" t="str">
            <v>3239 Ikke i bruk</v>
          </cell>
        </row>
        <row r="1676">
          <cell r="V1676">
            <v>323901</v>
          </cell>
          <cell r="W1676" t="str">
            <v>323901 ikke i bruk</v>
          </cell>
          <cell r="X1676" t="str">
            <v>32 Teknisk Avdeling</v>
          </cell>
          <cell r="Y1676" t="str">
            <v>3239 Ikke i bruk</v>
          </cell>
        </row>
        <row r="1677">
          <cell r="V1677">
            <v>323902</v>
          </cell>
          <cell r="W1677" t="str">
            <v>323902 ikke i bruk</v>
          </cell>
          <cell r="X1677" t="str">
            <v>32 Teknisk Avdeling</v>
          </cell>
          <cell r="Y1677" t="str">
            <v>3239 Ikke i bruk</v>
          </cell>
        </row>
        <row r="1678">
          <cell r="V1678">
            <v>323903</v>
          </cell>
          <cell r="W1678" t="str">
            <v>323903 ikke i bruk</v>
          </cell>
          <cell r="X1678" t="str">
            <v>32 Teknisk Avdeling</v>
          </cell>
          <cell r="Y1678" t="str">
            <v>3239 Ikke i bruk</v>
          </cell>
        </row>
        <row r="1679">
          <cell r="V1679">
            <v>323904</v>
          </cell>
          <cell r="W1679" t="str">
            <v>323904 ikke i bruk</v>
          </cell>
          <cell r="X1679" t="str">
            <v>32 Teknisk Avdeling</v>
          </cell>
          <cell r="Y1679" t="str">
            <v>3239 Ikke i bruk</v>
          </cell>
        </row>
        <row r="1680">
          <cell r="V1680">
            <v>323905</v>
          </cell>
          <cell r="W1680" t="str">
            <v>323905 ikke i bruk</v>
          </cell>
          <cell r="X1680" t="str">
            <v>32 Teknisk Avdeling</v>
          </cell>
          <cell r="Y1680" t="str">
            <v>3239 Ikke i bruk</v>
          </cell>
        </row>
        <row r="1681">
          <cell r="V1681">
            <v>323906</v>
          </cell>
          <cell r="W1681" t="str">
            <v>323906 ikke i bruk</v>
          </cell>
          <cell r="X1681" t="str">
            <v>32 Teknisk Avdeling</v>
          </cell>
          <cell r="Y1681" t="str">
            <v>3239 Ikke i bruk</v>
          </cell>
        </row>
        <row r="1682">
          <cell r="V1682">
            <v>323907</v>
          </cell>
          <cell r="W1682" t="str">
            <v>323907 ikke i bruk</v>
          </cell>
          <cell r="X1682" t="str">
            <v>32 Teknisk Avdeling</v>
          </cell>
          <cell r="Y1682" t="str">
            <v>3239 Ikke i bruk</v>
          </cell>
        </row>
        <row r="1683">
          <cell r="V1683">
            <v>323908</v>
          </cell>
          <cell r="W1683" t="str">
            <v>323908 ikke i bruk</v>
          </cell>
          <cell r="X1683" t="str">
            <v>32 Teknisk Avdeling</v>
          </cell>
          <cell r="Y1683" t="str">
            <v>3239 Ikke i bruk</v>
          </cell>
        </row>
        <row r="1684">
          <cell r="V1684">
            <v>323910</v>
          </cell>
          <cell r="W1684" t="str">
            <v>323910 ikke i bruk</v>
          </cell>
          <cell r="X1684" t="str">
            <v>32 Teknisk Avdeling</v>
          </cell>
          <cell r="Y1684" t="str">
            <v>3239 Ikke i bruk</v>
          </cell>
        </row>
        <row r="1685">
          <cell r="V1685">
            <v>323911</v>
          </cell>
          <cell r="W1685" t="str">
            <v>323911 ikke i bruk</v>
          </cell>
          <cell r="X1685" t="str">
            <v>32 Teknisk Avdeling</v>
          </cell>
          <cell r="Y1685" t="str">
            <v>3239 Ikke i bruk</v>
          </cell>
        </row>
        <row r="1686">
          <cell r="V1686">
            <v>323912</v>
          </cell>
          <cell r="W1686" t="str">
            <v>323912 ikke i bruk</v>
          </cell>
          <cell r="X1686" t="str">
            <v>32 Teknisk Avdeling</v>
          </cell>
          <cell r="Y1686" t="str">
            <v>3239 Ikke i bruk</v>
          </cell>
        </row>
        <row r="1687">
          <cell r="V1687">
            <v>323913</v>
          </cell>
          <cell r="W1687" t="str">
            <v>323913 ikke i bruk</v>
          </cell>
          <cell r="X1687" t="str">
            <v>32 Teknisk Avdeling</v>
          </cell>
          <cell r="Y1687" t="str">
            <v>3239 Ikke i bruk</v>
          </cell>
        </row>
        <row r="1688">
          <cell r="V1688">
            <v>324000</v>
          </cell>
          <cell r="W1688" t="str">
            <v>324000 Planleggings- og eiendomsseksjonen</v>
          </cell>
          <cell r="X1688" t="str">
            <v>32 Teknisk Avdeling</v>
          </cell>
          <cell r="Y1688" t="str">
            <v>3240 Planleggings- og eiendomsseksjonen</v>
          </cell>
        </row>
        <row r="1689">
          <cell r="V1689">
            <v>324100</v>
          </cell>
          <cell r="W1689" t="str">
            <v>324100 ikke i bruk</v>
          </cell>
          <cell r="X1689" t="str">
            <v>32 Teknisk Avdeling</v>
          </cell>
          <cell r="Y1689" t="str">
            <v>3241 Ikke i bruk</v>
          </cell>
        </row>
        <row r="1690">
          <cell r="V1690">
            <v>324101</v>
          </cell>
          <cell r="W1690" t="str">
            <v>324101 ikke i bruk</v>
          </cell>
          <cell r="X1690" t="str">
            <v>32 Teknisk Avdeling</v>
          </cell>
          <cell r="Y1690" t="str">
            <v>3241 Ikke i bruk</v>
          </cell>
        </row>
        <row r="1691">
          <cell r="V1691">
            <v>324102</v>
          </cell>
          <cell r="W1691" t="str">
            <v>324102 ikke i bruk</v>
          </cell>
          <cell r="X1691" t="str">
            <v>32 Teknisk Avdeling</v>
          </cell>
          <cell r="Y1691" t="str">
            <v>3241 Ikke i bruk</v>
          </cell>
        </row>
        <row r="1692">
          <cell r="V1692">
            <v>324103</v>
          </cell>
          <cell r="W1692" t="str">
            <v>324103 ikke i bruk</v>
          </cell>
          <cell r="X1692" t="str">
            <v>32 Teknisk Avdeling</v>
          </cell>
          <cell r="Y1692" t="str">
            <v>3241 Ikke i bruk</v>
          </cell>
        </row>
        <row r="1693">
          <cell r="V1693">
            <v>324104</v>
          </cell>
          <cell r="W1693" t="str">
            <v>324104 ikke i bruk</v>
          </cell>
          <cell r="X1693" t="str">
            <v>32 Teknisk Avdeling</v>
          </cell>
          <cell r="Y1693" t="str">
            <v>3241 Ikke i bruk</v>
          </cell>
        </row>
        <row r="1694">
          <cell r="V1694">
            <v>324105</v>
          </cell>
          <cell r="W1694" t="str">
            <v>324105 ikke i bruk</v>
          </cell>
          <cell r="X1694" t="str">
            <v>32 Teknisk Avdeling</v>
          </cell>
          <cell r="Y1694" t="str">
            <v>3241 Ikke i bruk</v>
          </cell>
        </row>
        <row r="1695">
          <cell r="V1695">
            <v>324106</v>
          </cell>
          <cell r="W1695" t="str">
            <v>324106 ikke i bruk</v>
          </cell>
          <cell r="X1695" t="str">
            <v>32 Teknisk Avdeling</v>
          </cell>
          <cell r="Y1695" t="str">
            <v>3241 Ikke i bruk</v>
          </cell>
        </row>
        <row r="1696">
          <cell r="V1696">
            <v>324107</v>
          </cell>
          <cell r="W1696" t="str">
            <v>324107 ikke i bruk</v>
          </cell>
          <cell r="X1696" t="str">
            <v>32 Teknisk Avdeling</v>
          </cell>
          <cell r="Y1696" t="str">
            <v>3241 Ikke i bruk</v>
          </cell>
        </row>
        <row r="1697">
          <cell r="V1697">
            <v>324110</v>
          </cell>
          <cell r="W1697" t="str">
            <v>324110 ikke i bruk</v>
          </cell>
          <cell r="X1697" t="str">
            <v>32 Teknisk Avdeling</v>
          </cell>
          <cell r="Y1697" t="str">
            <v>3241 Ikke i bruk</v>
          </cell>
        </row>
        <row r="1698">
          <cell r="V1698">
            <v>324111</v>
          </cell>
          <cell r="W1698" t="str">
            <v>324111 ikke i bruk</v>
          </cell>
          <cell r="X1698" t="str">
            <v>32 Teknisk Avdeling</v>
          </cell>
          <cell r="Y1698" t="str">
            <v>3241 Ikke i bruk</v>
          </cell>
        </row>
        <row r="1699">
          <cell r="V1699">
            <v>324112</v>
          </cell>
          <cell r="W1699" t="str">
            <v>324112 ikke i bruk</v>
          </cell>
          <cell r="X1699" t="str">
            <v>32 Teknisk Avdeling</v>
          </cell>
          <cell r="Y1699" t="str">
            <v>3241 Ikke i bruk</v>
          </cell>
        </row>
        <row r="1700">
          <cell r="V1700">
            <v>324113</v>
          </cell>
          <cell r="W1700" t="str">
            <v>324113 ikke i bruk</v>
          </cell>
          <cell r="X1700" t="str">
            <v>32 Teknisk Avdeling</v>
          </cell>
          <cell r="Y1700" t="str">
            <v>3241 Ikke i bruk</v>
          </cell>
        </row>
        <row r="1701">
          <cell r="V1701">
            <v>324114</v>
          </cell>
          <cell r="W1701" t="str">
            <v>324114 ikke i bruk</v>
          </cell>
          <cell r="X1701" t="str">
            <v>32 Teknisk Avdeling</v>
          </cell>
          <cell r="Y1701" t="str">
            <v>3241 Ikke i bruk</v>
          </cell>
        </row>
        <row r="1702">
          <cell r="V1702">
            <v>324116</v>
          </cell>
          <cell r="W1702" t="str">
            <v>324116 ikke i bruk</v>
          </cell>
          <cell r="X1702" t="str">
            <v>32 Teknisk Avdeling</v>
          </cell>
          <cell r="Y1702" t="str">
            <v>3241 Ikke i bruk</v>
          </cell>
        </row>
        <row r="1703">
          <cell r="V1703">
            <v>324117</v>
          </cell>
          <cell r="W1703" t="str">
            <v>324117 ikke i bruk</v>
          </cell>
          <cell r="X1703" t="str">
            <v>32 Teknisk Avdeling</v>
          </cell>
          <cell r="Y1703" t="str">
            <v>3241 Ikke i bruk</v>
          </cell>
        </row>
        <row r="1704">
          <cell r="V1704">
            <v>324121</v>
          </cell>
          <cell r="W1704" t="str">
            <v>324121 ikke i bruk</v>
          </cell>
          <cell r="X1704" t="str">
            <v>32 Teknisk Avdeling</v>
          </cell>
          <cell r="Y1704" t="str">
            <v>3241 Ikke i bruk</v>
          </cell>
        </row>
        <row r="1705">
          <cell r="V1705">
            <v>324122</v>
          </cell>
          <cell r="W1705" t="str">
            <v>324122 ikke i bruk</v>
          </cell>
          <cell r="X1705" t="str">
            <v>32 Teknisk Avdeling</v>
          </cell>
          <cell r="Y1705" t="str">
            <v>3241 Ikke i bruk</v>
          </cell>
        </row>
        <row r="1706">
          <cell r="V1706">
            <v>324200</v>
          </cell>
          <cell r="W1706" t="str">
            <v>324200 ikke i bruk</v>
          </cell>
          <cell r="X1706" t="str">
            <v>32 Teknisk Avdeling</v>
          </cell>
          <cell r="Y1706" t="str">
            <v>3242 Ikke i bruk</v>
          </cell>
        </row>
        <row r="1707">
          <cell r="V1707">
            <v>324201</v>
          </cell>
          <cell r="W1707" t="str">
            <v>324201 ikke i bruk</v>
          </cell>
          <cell r="X1707" t="str">
            <v>32 Teknisk Avdeling</v>
          </cell>
          <cell r="Y1707" t="str">
            <v>3242 Ikke i bruk</v>
          </cell>
        </row>
        <row r="1708">
          <cell r="V1708">
            <v>324202</v>
          </cell>
          <cell r="W1708" t="str">
            <v>324202 ikke i bruk</v>
          </cell>
          <cell r="X1708" t="str">
            <v>32 Teknisk Avdeling</v>
          </cell>
          <cell r="Y1708" t="str">
            <v>3242 Ikke i bruk</v>
          </cell>
        </row>
        <row r="1709">
          <cell r="V1709">
            <v>324203</v>
          </cell>
          <cell r="W1709" t="str">
            <v>324203 ikke i bruk</v>
          </cell>
          <cell r="X1709" t="str">
            <v>32 Teknisk Avdeling</v>
          </cell>
          <cell r="Y1709" t="str">
            <v>3242 Ikke i bruk</v>
          </cell>
        </row>
        <row r="1710">
          <cell r="V1710">
            <v>324204</v>
          </cell>
          <cell r="W1710" t="str">
            <v>324204 ikke i bruk</v>
          </cell>
          <cell r="X1710" t="str">
            <v>32 Teknisk Avdeling</v>
          </cell>
          <cell r="Y1710" t="str">
            <v>3242 Ikke i bruk</v>
          </cell>
        </row>
        <row r="1711">
          <cell r="V1711">
            <v>324205</v>
          </cell>
          <cell r="W1711" t="str">
            <v>324205 ikke i bruk</v>
          </cell>
          <cell r="X1711" t="str">
            <v>32 Teknisk Avdeling</v>
          </cell>
          <cell r="Y1711" t="str">
            <v>3242 Ikke i bruk</v>
          </cell>
        </row>
        <row r="1712">
          <cell r="V1712">
            <v>324206</v>
          </cell>
          <cell r="W1712" t="str">
            <v>324206 ikke i bruk</v>
          </cell>
          <cell r="X1712" t="str">
            <v>32 Teknisk Avdeling</v>
          </cell>
          <cell r="Y1712" t="str">
            <v>3242 Ikke i bruk</v>
          </cell>
        </row>
        <row r="1713">
          <cell r="V1713">
            <v>324207</v>
          </cell>
          <cell r="W1713" t="str">
            <v>324207 ikke i bruk</v>
          </cell>
          <cell r="X1713" t="str">
            <v>32 Teknisk Avdeling</v>
          </cell>
          <cell r="Y1713" t="str">
            <v>3242 Ikke i bruk</v>
          </cell>
        </row>
        <row r="1714">
          <cell r="V1714">
            <v>324208</v>
          </cell>
          <cell r="W1714" t="str">
            <v>324208 ikke i bruk</v>
          </cell>
          <cell r="X1714" t="str">
            <v>32 Teknisk Avdeling</v>
          </cell>
          <cell r="Y1714" t="str">
            <v>3242 Ikke i bruk</v>
          </cell>
        </row>
        <row r="1715">
          <cell r="V1715">
            <v>324209</v>
          </cell>
          <cell r="W1715" t="str">
            <v>324209 ikke i bruk</v>
          </cell>
          <cell r="X1715" t="str">
            <v>32 Teknisk Avdeling</v>
          </cell>
          <cell r="Y1715" t="str">
            <v>3242 Ikke i bruk</v>
          </cell>
        </row>
        <row r="1716">
          <cell r="V1716">
            <v>324210</v>
          </cell>
          <cell r="W1716" t="str">
            <v>324210 ikke i bruk</v>
          </cell>
          <cell r="X1716" t="str">
            <v>32 Teknisk Avdeling</v>
          </cell>
          <cell r="Y1716" t="str">
            <v>3242 Ikke i bruk</v>
          </cell>
        </row>
        <row r="1717">
          <cell r="V1717">
            <v>324211</v>
          </cell>
          <cell r="W1717" t="str">
            <v>324211 ikke i bruk</v>
          </cell>
          <cell r="X1717" t="str">
            <v>32 Teknisk Avdeling</v>
          </cell>
          <cell r="Y1717" t="str">
            <v>3242 Ikke i bruk</v>
          </cell>
        </row>
        <row r="1718">
          <cell r="V1718">
            <v>324212</v>
          </cell>
          <cell r="W1718" t="str">
            <v>324212 ikke i bruk</v>
          </cell>
          <cell r="X1718" t="str">
            <v>32 Teknisk Avdeling</v>
          </cell>
          <cell r="Y1718" t="str">
            <v>3242 Ikke i bruk</v>
          </cell>
        </row>
        <row r="1719">
          <cell r="V1719">
            <v>324213</v>
          </cell>
          <cell r="W1719" t="str">
            <v>324213 ikke i bruk</v>
          </cell>
          <cell r="X1719" t="str">
            <v>32 Teknisk Avdeling</v>
          </cell>
          <cell r="Y1719" t="str">
            <v>3242 Ikke i bruk</v>
          </cell>
        </row>
        <row r="1720">
          <cell r="V1720">
            <v>324214</v>
          </cell>
          <cell r="W1720" t="str">
            <v>324214 ikke i bruk</v>
          </cell>
          <cell r="X1720" t="str">
            <v>32 Teknisk Avdeling</v>
          </cell>
          <cell r="Y1720" t="str">
            <v>3242 Ikke i bruk</v>
          </cell>
        </row>
        <row r="1721">
          <cell r="V1721">
            <v>324215</v>
          </cell>
          <cell r="W1721" t="str">
            <v>324215 ikke i bruk</v>
          </cell>
          <cell r="X1721" t="str">
            <v>32 Teknisk Avdeling</v>
          </cell>
          <cell r="Y1721" t="str">
            <v>3242 Ikke i bruk</v>
          </cell>
        </row>
        <row r="1722">
          <cell r="V1722">
            <v>324300</v>
          </cell>
          <cell r="W1722" t="str">
            <v>324300 ikke i bruk</v>
          </cell>
          <cell r="X1722" t="str">
            <v>32 Teknisk Avdeling</v>
          </cell>
          <cell r="Y1722" t="str">
            <v>3243 Ikke i bruk</v>
          </cell>
        </row>
        <row r="1723">
          <cell r="V1723">
            <v>324301</v>
          </cell>
          <cell r="W1723" t="str">
            <v>324301 ikke i bruk</v>
          </cell>
          <cell r="X1723" t="str">
            <v>32 Teknisk Avdeling</v>
          </cell>
          <cell r="Y1723" t="str">
            <v>3243 Ikke i bruk</v>
          </cell>
        </row>
        <row r="1724">
          <cell r="V1724">
            <v>324302</v>
          </cell>
          <cell r="W1724" t="str">
            <v>324302 ikke i bruk</v>
          </cell>
          <cell r="X1724" t="str">
            <v>32 Teknisk Avdeling</v>
          </cell>
          <cell r="Y1724" t="str">
            <v>3243 Ikke i bruk</v>
          </cell>
        </row>
        <row r="1725">
          <cell r="V1725">
            <v>324303</v>
          </cell>
          <cell r="W1725" t="str">
            <v>324303 ikke i bruk</v>
          </cell>
          <cell r="X1725" t="str">
            <v>32 Teknisk Avdeling</v>
          </cell>
          <cell r="Y1725" t="str">
            <v>3243 Ikke i bruk</v>
          </cell>
        </row>
        <row r="1726">
          <cell r="V1726">
            <v>324304</v>
          </cell>
          <cell r="W1726" t="str">
            <v>324304 ikke i bruk</v>
          </cell>
          <cell r="X1726" t="str">
            <v>32 Teknisk Avdeling</v>
          </cell>
          <cell r="Y1726" t="str">
            <v>3243 Ikke i bruk</v>
          </cell>
        </row>
        <row r="1727">
          <cell r="V1727">
            <v>324305</v>
          </cell>
          <cell r="W1727" t="str">
            <v>324305 ikke i bruk</v>
          </cell>
          <cell r="X1727" t="str">
            <v>32 Teknisk Avdeling</v>
          </cell>
          <cell r="Y1727" t="str">
            <v>3243 Ikke i bruk</v>
          </cell>
        </row>
        <row r="1728">
          <cell r="V1728">
            <v>324306</v>
          </cell>
          <cell r="W1728" t="str">
            <v>324306 ikke i bruk</v>
          </cell>
          <cell r="X1728" t="str">
            <v>32 Teknisk Avdeling</v>
          </cell>
          <cell r="Y1728" t="str">
            <v>3243 Ikke i bruk</v>
          </cell>
        </row>
        <row r="1729">
          <cell r="V1729">
            <v>324307</v>
          </cell>
          <cell r="W1729" t="str">
            <v>324307 ikke i bruk</v>
          </cell>
          <cell r="X1729" t="str">
            <v>32 Teknisk Avdeling</v>
          </cell>
          <cell r="Y1729" t="str">
            <v>3243 Ikke i bruk</v>
          </cell>
        </row>
        <row r="1730">
          <cell r="V1730">
            <v>324308</v>
          </cell>
          <cell r="W1730" t="str">
            <v>324308 ikke i bruk</v>
          </cell>
          <cell r="X1730" t="str">
            <v>32 Teknisk Avdeling</v>
          </cell>
          <cell r="Y1730" t="str">
            <v>3243 Ikke i bruk</v>
          </cell>
        </row>
        <row r="1731">
          <cell r="V1731">
            <v>324309</v>
          </cell>
          <cell r="W1731" t="str">
            <v>324309 ikke i bruk</v>
          </cell>
          <cell r="X1731" t="str">
            <v>32 Teknisk Avdeling</v>
          </cell>
          <cell r="Y1731" t="str">
            <v>3243 Ikke i bruk</v>
          </cell>
        </row>
        <row r="1732">
          <cell r="V1732">
            <v>324400</v>
          </cell>
          <cell r="W1732" t="str">
            <v>324400 ikke i bruk</v>
          </cell>
          <cell r="X1732" t="str">
            <v>32 Teknisk Avdeling</v>
          </cell>
          <cell r="Y1732" t="str">
            <v>3244 Ikke i bruk</v>
          </cell>
        </row>
        <row r="1733">
          <cell r="V1733">
            <v>324401</v>
          </cell>
          <cell r="W1733" t="str">
            <v>324401 ikke i bruk</v>
          </cell>
          <cell r="X1733" t="str">
            <v>32 Teknisk Avdeling</v>
          </cell>
          <cell r="Y1733" t="str">
            <v>3244 Ikke i bruk</v>
          </cell>
        </row>
        <row r="1734">
          <cell r="V1734">
            <v>324402</v>
          </cell>
          <cell r="W1734" t="str">
            <v>324402 ikke i bruk</v>
          </cell>
          <cell r="X1734" t="str">
            <v>32 Teknisk Avdeling</v>
          </cell>
          <cell r="Y1734" t="str">
            <v>3244 Ikke i bruk</v>
          </cell>
        </row>
        <row r="1735">
          <cell r="V1735">
            <v>324404</v>
          </cell>
          <cell r="W1735" t="str">
            <v>324404 ikke i bruk</v>
          </cell>
          <cell r="X1735" t="str">
            <v>32 Teknisk Avdeling</v>
          </cell>
          <cell r="Y1735" t="str">
            <v>3244 Ikke i bruk</v>
          </cell>
        </row>
        <row r="1736">
          <cell r="V1736">
            <v>324405</v>
          </cell>
          <cell r="W1736" t="str">
            <v>324405 ikke i bruk</v>
          </cell>
          <cell r="X1736" t="str">
            <v>32 Teknisk Avdeling</v>
          </cell>
          <cell r="Y1736" t="str">
            <v>3244 Ikke i bruk</v>
          </cell>
        </row>
        <row r="1737">
          <cell r="V1737">
            <v>324410</v>
          </cell>
          <cell r="W1737" t="str">
            <v>324410 ikke i bruk</v>
          </cell>
          <cell r="X1737" t="str">
            <v>32 Teknisk Avdeling</v>
          </cell>
          <cell r="Y1737" t="str">
            <v>3244 Ikke i bruk</v>
          </cell>
        </row>
        <row r="1738">
          <cell r="V1738">
            <v>324411</v>
          </cell>
          <cell r="W1738" t="str">
            <v>324411 ikke i bruk</v>
          </cell>
          <cell r="X1738" t="str">
            <v>32 Teknisk Avdeling</v>
          </cell>
          <cell r="Y1738" t="str">
            <v>3244 Ikke i bruk</v>
          </cell>
        </row>
        <row r="1739">
          <cell r="V1739">
            <v>324412</v>
          </cell>
          <cell r="W1739" t="str">
            <v>324412 ikke i bruk</v>
          </cell>
          <cell r="X1739" t="str">
            <v>32 Teknisk Avdeling</v>
          </cell>
          <cell r="Y1739" t="str">
            <v>3244 Ikke i bruk</v>
          </cell>
        </row>
        <row r="1740">
          <cell r="V1740">
            <v>324413</v>
          </cell>
          <cell r="W1740" t="str">
            <v>324413 ikke i bruk</v>
          </cell>
          <cell r="X1740" t="str">
            <v>32 Teknisk Avdeling</v>
          </cell>
          <cell r="Y1740" t="str">
            <v>3244 Ikke i bruk</v>
          </cell>
        </row>
        <row r="1741">
          <cell r="V1741">
            <v>324414</v>
          </cell>
          <cell r="W1741" t="str">
            <v>324414 ikke i bruk</v>
          </cell>
          <cell r="X1741" t="str">
            <v>32 Teknisk Avdeling</v>
          </cell>
          <cell r="Y1741" t="str">
            <v>3244 Ikke i bruk</v>
          </cell>
        </row>
        <row r="1742">
          <cell r="V1742">
            <v>324500</v>
          </cell>
          <cell r="W1742" t="str">
            <v>324500 ikke i bruk</v>
          </cell>
          <cell r="X1742" t="str">
            <v>32 Teknisk Avdeling</v>
          </cell>
          <cell r="Y1742" t="str">
            <v>3245 Ikke i bruk</v>
          </cell>
        </row>
        <row r="1743">
          <cell r="V1743">
            <v>324519</v>
          </cell>
          <cell r="W1743" t="str">
            <v>324519 ikke i bruk</v>
          </cell>
          <cell r="X1743" t="str">
            <v>32 Teknisk Avdeling</v>
          </cell>
          <cell r="Y1743" t="str">
            <v>3245 Ikke i bruk</v>
          </cell>
        </row>
        <row r="1744">
          <cell r="V1744">
            <v>324520</v>
          </cell>
          <cell r="W1744" t="str">
            <v>324520 ikke i bruk</v>
          </cell>
          <cell r="X1744" t="str">
            <v>32 Teknisk Avdeling</v>
          </cell>
          <cell r="Y1744" t="str">
            <v>3245 Ikke i bruk</v>
          </cell>
        </row>
        <row r="1745">
          <cell r="V1745">
            <v>324521</v>
          </cell>
          <cell r="W1745" t="str">
            <v>324521 ikke i bruk</v>
          </cell>
          <cell r="X1745" t="str">
            <v>32 Teknisk Avdeling</v>
          </cell>
          <cell r="Y1745" t="str">
            <v>3245 Ikke i bruk</v>
          </cell>
        </row>
        <row r="1746">
          <cell r="V1746">
            <v>324522</v>
          </cell>
          <cell r="W1746" t="str">
            <v>324522 ikke i bruk</v>
          </cell>
          <cell r="X1746" t="str">
            <v>32 Teknisk Avdeling</v>
          </cell>
          <cell r="Y1746" t="str">
            <v>3245 Ikke i bruk</v>
          </cell>
        </row>
        <row r="1747">
          <cell r="V1747">
            <v>324523</v>
          </cell>
          <cell r="W1747" t="str">
            <v>324523 ikke i bruk</v>
          </cell>
          <cell r="X1747" t="str">
            <v>32 Teknisk Avdeling</v>
          </cell>
          <cell r="Y1747" t="str">
            <v>3245 Ikke i bruk</v>
          </cell>
        </row>
        <row r="1748">
          <cell r="V1748">
            <v>324524</v>
          </cell>
          <cell r="W1748" t="str">
            <v>324524 ikke i bruk</v>
          </cell>
          <cell r="X1748" t="str">
            <v>32 Teknisk Avdeling</v>
          </cell>
          <cell r="Y1748" t="str">
            <v>3245 Ikke i bruk</v>
          </cell>
        </row>
        <row r="1749">
          <cell r="V1749">
            <v>324525</v>
          </cell>
          <cell r="W1749" t="str">
            <v>324525 ikke i bruk</v>
          </cell>
          <cell r="X1749" t="str">
            <v>32 Teknisk Avdeling</v>
          </cell>
          <cell r="Y1749" t="str">
            <v>3245 Ikke i bruk</v>
          </cell>
        </row>
        <row r="1750">
          <cell r="V1750">
            <v>324526</v>
          </cell>
          <cell r="W1750" t="str">
            <v>324526 ikke i bruk</v>
          </cell>
          <cell r="X1750" t="str">
            <v>32 Teknisk Avdeling</v>
          </cell>
          <cell r="Y1750" t="str">
            <v>3245 Ikke i bruk</v>
          </cell>
        </row>
        <row r="1751">
          <cell r="V1751">
            <v>324531</v>
          </cell>
          <cell r="W1751" t="str">
            <v>324531 ikke i bruk</v>
          </cell>
          <cell r="X1751" t="str">
            <v>32 Teknisk Avdeling</v>
          </cell>
          <cell r="Y1751" t="str">
            <v>3245 Ikke i bruk</v>
          </cell>
        </row>
        <row r="1752">
          <cell r="V1752">
            <v>324532</v>
          </cell>
          <cell r="W1752" t="str">
            <v>324532 ikke i bruk</v>
          </cell>
          <cell r="X1752" t="str">
            <v>32 Teknisk Avdeling</v>
          </cell>
          <cell r="Y1752" t="str">
            <v>3245 Ikke i bruk</v>
          </cell>
        </row>
        <row r="1753">
          <cell r="V1753">
            <v>324538</v>
          </cell>
          <cell r="W1753" t="str">
            <v>324538 ikke i bruk</v>
          </cell>
          <cell r="X1753" t="str">
            <v>32 Teknisk Avdeling</v>
          </cell>
          <cell r="Y1753" t="str">
            <v>3245 Ikke i bruk</v>
          </cell>
        </row>
        <row r="1754">
          <cell r="V1754">
            <v>324539</v>
          </cell>
          <cell r="W1754" t="str">
            <v>324539 ikke i bruk</v>
          </cell>
          <cell r="X1754" t="str">
            <v>32 Teknisk Avdeling</v>
          </cell>
          <cell r="Y1754" t="str">
            <v>3245 Ikke i bruk</v>
          </cell>
        </row>
        <row r="1755">
          <cell r="V1755">
            <v>324540</v>
          </cell>
          <cell r="W1755" t="str">
            <v>324540 ikke i bruk</v>
          </cell>
          <cell r="X1755" t="str">
            <v>32 Teknisk Avdeling</v>
          </cell>
          <cell r="Y1755" t="str">
            <v>3245 Ikke i bruk</v>
          </cell>
        </row>
        <row r="1756">
          <cell r="V1756">
            <v>324550</v>
          </cell>
          <cell r="W1756" t="str">
            <v>324550 ikke i bruk</v>
          </cell>
          <cell r="X1756" t="str">
            <v>32 Teknisk Avdeling</v>
          </cell>
          <cell r="Y1756" t="str">
            <v>3245 Ikke i bruk</v>
          </cell>
        </row>
        <row r="1757">
          <cell r="V1757">
            <v>324600</v>
          </cell>
          <cell r="W1757" t="str">
            <v>324600 ikke i bruk</v>
          </cell>
          <cell r="X1757" t="str">
            <v>32 Teknisk Avdeling</v>
          </cell>
          <cell r="Y1757" t="str">
            <v>3246 Ikke i bruk</v>
          </cell>
        </row>
        <row r="1758">
          <cell r="V1758">
            <v>324601</v>
          </cell>
          <cell r="W1758" t="str">
            <v>324601 ikke i bruk</v>
          </cell>
          <cell r="X1758" t="str">
            <v>32 Teknisk Avdeling</v>
          </cell>
          <cell r="Y1758" t="str">
            <v>3246 Ikke i bruk</v>
          </cell>
        </row>
        <row r="1759">
          <cell r="V1759">
            <v>324602</v>
          </cell>
          <cell r="W1759" t="str">
            <v>324602 ikke i bruk</v>
          </cell>
          <cell r="X1759" t="str">
            <v>32 Teknisk Avdeling</v>
          </cell>
          <cell r="Y1759" t="str">
            <v>3246 Ikke i bruk</v>
          </cell>
        </row>
        <row r="1760">
          <cell r="V1760">
            <v>324603</v>
          </cell>
          <cell r="W1760" t="str">
            <v>324603 ikke i bruk</v>
          </cell>
          <cell r="X1760" t="str">
            <v>32 Teknisk Avdeling</v>
          </cell>
          <cell r="Y1760" t="str">
            <v>3246 Ikke i bruk</v>
          </cell>
        </row>
        <row r="1761">
          <cell r="V1761">
            <v>324604</v>
          </cell>
          <cell r="W1761" t="str">
            <v>324604 ikke i bruk</v>
          </cell>
          <cell r="X1761" t="str">
            <v>32 Teknisk Avdeling</v>
          </cell>
          <cell r="Y1761" t="str">
            <v>3246 Ikke i bruk</v>
          </cell>
        </row>
        <row r="1762">
          <cell r="V1762">
            <v>324606</v>
          </cell>
          <cell r="W1762" t="str">
            <v>324606 ikke i bruk</v>
          </cell>
          <cell r="X1762" t="str">
            <v>32 Teknisk Avdeling</v>
          </cell>
          <cell r="Y1762" t="str">
            <v>3246 Ikke i bruk</v>
          </cell>
        </row>
        <row r="1763">
          <cell r="V1763">
            <v>324607</v>
          </cell>
          <cell r="W1763" t="str">
            <v>324607 ikke i bruk</v>
          </cell>
          <cell r="X1763" t="str">
            <v>32 Teknisk Avdeling</v>
          </cell>
          <cell r="Y1763" t="str">
            <v>3246 Ikke i bruk</v>
          </cell>
        </row>
        <row r="1764">
          <cell r="V1764">
            <v>324608</v>
          </cell>
          <cell r="W1764" t="str">
            <v>324608 ikke i bruk</v>
          </cell>
          <cell r="X1764" t="str">
            <v>32 Teknisk Avdeling</v>
          </cell>
          <cell r="Y1764" t="str">
            <v>3246 Ikke i bruk</v>
          </cell>
        </row>
        <row r="1765">
          <cell r="V1765">
            <v>324628</v>
          </cell>
          <cell r="W1765" t="str">
            <v>324628 ikke i bruk</v>
          </cell>
          <cell r="X1765" t="str">
            <v>32 Teknisk Avdeling</v>
          </cell>
          <cell r="Y1765" t="str">
            <v>3246 Ikke i bruk</v>
          </cell>
        </row>
        <row r="1766">
          <cell r="V1766">
            <v>324634</v>
          </cell>
          <cell r="W1766" t="str">
            <v>324634 ikke i bruk</v>
          </cell>
          <cell r="X1766" t="str">
            <v>32 Teknisk Avdeling</v>
          </cell>
          <cell r="Y1766" t="str">
            <v>3246 Ikke i bruk</v>
          </cell>
        </row>
        <row r="1767">
          <cell r="V1767">
            <v>324635</v>
          </cell>
          <cell r="W1767" t="str">
            <v>324635 ikke i bruk</v>
          </cell>
          <cell r="X1767" t="str">
            <v>32 Teknisk Avdeling</v>
          </cell>
          <cell r="Y1767" t="str">
            <v>3246 Ikke i bruk</v>
          </cell>
        </row>
        <row r="1768">
          <cell r="V1768">
            <v>324636</v>
          </cell>
          <cell r="W1768" t="str">
            <v>324636 ikke i bruk</v>
          </cell>
          <cell r="X1768" t="str">
            <v>32 Teknisk Avdeling</v>
          </cell>
          <cell r="Y1768" t="str">
            <v>3246 Ikke i bruk</v>
          </cell>
        </row>
        <row r="1769">
          <cell r="V1769">
            <v>324637</v>
          </cell>
          <cell r="W1769" t="str">
            <v>324637 ikke i bruk</v>
          </cell>
          <cell r="X1769" t="str">
            <v>32 Teknisk Avdeling</v>
          </cell>
          <cell r="Y1769" t="str">
            <v>3246 Ikke i bruk</v>
          </cell>
        </row>
        <row r="1770">
          <cell r="V1770">
            <v>324700</v>
          </cell>
          <cell r="W1770" t="str">
            <v>324700 ikke i bruk</v>
          </cell>
          <cell r="X1770" t="str">
            <v>32 Teknisk Avdeling</v>
          </cell>
          <cell r="Y1770" t="str">
            <v>3247 Ikke i bruk</v>
          </cell>
        </row>
        <row r="1771">
          <cell r="V1771">
            <v>324709</v>
          </cell>
          <cell r="W1771" t="str">
            <v>324709 ikke i bruk</v>
          </cell>
          <cell r="X1771" t="str">
            <v>32 Teknisk Avdeling</v>
          </cell>
          <cell r="Y1771" t="str">
            <v>3247 Ikke i bruk</v>
          </cell>
        </row>
        <row r="1772">
          <cell r="V1772">
            <v>324710</v>
          </cell>
          <cell r="W1772" t="str">
            <v>324710 ikke i bruk</v>
          </cell>
          <cell r="X1772" t="str">
            <v>32 Teknisk Avdeling</v>
          </cell>
          <cell r="Y1772" t="str">
            <v>3247 Ikke i bruk</v>
          </cell>
        </row>
        <row r="1773">
          <cell r="V1773">
            <v>324711</v>
          </cell>
          <cell r="W1773" t="str">
            <v>324711 ikke i bruk</v>
          </cell>
          <cell r="X1773" t="str">
            <v>32 Teknisk Avdeling</v>
          </cell>
          <cell r="Y1773" t="str">
            <v>3247 Ikke i bruk</v>
          </cell>
        </row>
        <row r="1774">
          <cell r="V1774">
            <v>324712</v>
          </cell>
          <cell r="W1774" t="str">
            <v>324712 ikke i bruk</v>
          </cell>
          <cell r="X1774" t="str">
            <v>32 Teknisk Avdeling</v>
          </cell>
          <cell r="Y1774" t="str">
            <v>3247 Ikke i bruk</v>
          </cell>
        </row>
        <row r="1775">
          <cell r="V1775">
            <v>324713</v>
          </cell>
          <cell r="W1775" t="str">
            <v>324713 ikke i bruk</v>
          </cell>
          <cell r="X1775" t="str">
            <v>32 Teknisk Avdeling</v>
          </cell>
          <cell r="Y1775" t="str">
            <v>3247 Ikke i bruk</v>
          </cell>
        </row>
        <row r="1776">
          <cell r="V1776">
            <v>324714</v>
          </cell>
          <cell r="W1776" t="str">
            <v>324714 ikke i bruk</v>
          </cell>
          <cell r="X1776" t="str">
            <v>32 Teknisk Avdeling</v>
          </cell>
          <cell r="Y1776" t="str">
            <v>3247 Ikke i bruk</v>
          </cell>
        </row>
        <row r="1777">
          <cell r="V1777">
            <v>324715</v>
          </cell>
          <cell r="W1777" t="str">
            <v>324715 ikke i bruk</v>
          </cell>
          <cell r="X1777" t="str">
            <v>32 Teknisk Avdeling</v>
          </cell>
          <cell r="Y1777" t="str">
            <v>3247 Ikke i bruk</v>
          </cell>
        </row>
        <row r="1778">
          <cell r="V1778">
            <v>324729</v>
          </cell>
          <cell r="W1778" t="str">
            <v>324729 ikke i bruk</v>
          </cell>
          <cell r="X1778" t="str">
            <v>32 Teknisk Avdeling</v>
          </cell>
          <cell r="Y1778" t="str">
            <v>3247 Ikke i bruk</v>
          </cell>
        </row>
        <row r="1779">
          <cell r="V1779">
            <v>324730</v>
          </cell>
          <cell r="W1779" t="str">
            <v>324730 ikke i bruk</v>
          </cell>
          <cell r="X1779" t="str">
            <v>32 Teknisk Avdeling</v>
          </cell>
          <cell r="Y1779" t="str">
            <v>3247 Ikke i bruk</v>
          </cell>
        </row>
        <row r="1780">
          <cell r="V1780">
            <v>324733</v>
          </cell>
          <cell r="W1780" t="str">
            <v>324733 ikke i bruk</v>
          </cell>
          <cell r="X1780" t="str">
            <v>32 Teknisk Avdeling</v>
          </cell>
          <cell r="Y1780" t="str">
            <v>3247 Ikke i bruk</v>
          </cell>
        </row>
        <row r="1781">
          <cell r="V1781">
            <v>324742</v>
          </cell>
          <cell r="W1781" t="str">
            <v>324742 ikke i bruk</v>
          </cell>
          <cell r="X1781" t="str">
            <v>32 Teknisk Avdeling</v>
          </cell>
          <cell r="Y1781" t="str">
            <v>3247 Ikke i bruk</v>
          </cell>
        </row>
        <row r="1782">
          <cell r="V1782">
            <v>324743</v>
          </cell>
          <cell r="W1782" t="str">
            <v>324743 ikke i bruk</v>
          </cell>
          <cell r="X1782" t="str">
            <v>32 Teknisk Avdeling</v>
          </cell>
          <cell r="Y1782" t="str">
            <v>3247 Ikke i bruk</v>
          </cell>
        </row>
        <row r="1783">
          <cell r="V1783">
            <v>324744</v>
          </cell>
          <cell r="W1783" t="str">
            <v>324744 ikke i bruk</v>
          </cell>
          <cell r="X1783" t="str">
            <v>32 Teknisk Avdeling</v>
          </cell>
          <cell r="Y1783" t="str">
            <v>3247 Ikke i bruk</v>
          </cell>
        </row>
        <row r="1784">
          <cell r="V1784">
            <v>324745</v>
          </cell>
          <cell r="W1784" t="str">
            <v>324745 ikke i bruk</v>
          </cell>
          <cell r="X1784" t="str">
            <v>32 Teknisk Avdeling</v>
          </cell>
          <cell r="Y1784" t="str">
            <v>3247 Ikke i bruk</v>
          </cell>
        </row>
        <row r="1785">
          <cell r="V1785">
            <v>324746</v>
          </cell>
          <cell r="W1785" t="str">
            <v>324746 ikke i bruk</v>
          </cell>
          <cell r="X1785" t="str">
            <v>32 Teknisk Avdeling</v>
          </cell>
          <cell r="Y1785" t="str">
            <v>3247 Ikke i bruk</v>
          </cell>
        </row>
        <row r="1786">
          <cell r="V1786">
            <v>324747</v>
          </cell>
          <cell r="W1786" t="str">
            <v>324747 ikke i bruk</v>
          </cell>
          <cell r="X1786" t="str">
            <v>32 Teknisk Avdeling</v>
          </cell>
          <cell r="Y1786" t="str">
            <v>3247 Ikke i bruk</v>
          </cell>
        </row>
        <row r="1787">
          <cell r="V1787">
            <v>324748</v>
          </cell>
          <cell r="W1787" t="str">
            <v>324748 ikke i bruk</v>
          </cell>
          <cell r="X1787" t="str">
            <v>32 Teknisk Avdeling</v>
          </cell>
          <cell r="Y1787" t="str">
            <v>3247 Ikke i bruk</v>
          </cell>
        </row>
        <row r="1788">
          <cell r="V1788">
            <v>324749</v>
          </cell>
          <cell r="W1788" t="str">
            <v>324749 ikke i bruk</v>
          </cell>
          <cell r="X1788" t="str">
            <v>32 Teknisk Avdeling</v>
          </cell>
          <cell r="Y1788" t="str">
            <v>3247 Ikke i bruk</v>
          </cell>
        </row>
        <row r="1789">
          <cell r="V1789">
            <v>324751</v>
          </cell>
          <cell r="W1789" t="str">
            <v>324751 ikke i bruk</v>
          </cell>
          <cell r="X1789" t="str">
            <v>32 Teknisk Avdeling</v>
          </cell>
          <cell r="Y1789" t="str">
            <v>3247 Ikke i bruk</v>
          </cell>
        </row>
        <row r="1790">
          <cell r="V1790">
            <v>324752</v>
          </cell>
          <cell r="W1790" t="str">
            <v>324752 ikke i bruk</v>
          </cell>
          <cell r="X1790" t="str">
            <v>32 Teknisk Avdeling</v>
          </cell>
          <cell r="Y1790" t="str">
            <v>3247 Ikke i bruk</v>
          </cell>
        </row>
        <row r="1791">
          <cell r="V1791">
            <v>324753</v>
          </cell>
          <cell r="W1791" t="str">
            <v>324753 ikke i bruk</v>
          </cell>
          <cell r="X1791" t="str">
            <v>32 Teknisk Avdeling</v>
          </cell>
          <cell r="Y1791" t="str">
            <v>3247 Ikke i bruk</v>
          </cell>
        </row>
        <row r="1792">
          <cell r="V1792">
            <v>324800</v>
          </cell>
          <cell r="W1792" t="str">
            <v>324800 ikke i bruk</v>
          </cell>
          <cell r="X1792" t="str">
            <v>32 Teknisk Avdeling</v>
          </cell>
          <cell r="Y1792" t="str">
            <v>3248 Ikke i bruk</v>
          </cell>
        </row>
        <row r="1793">
          <cell r="V1793">
            <v>324816</v>
          </cell>
          <cell r="W1793" t="str">
            <v>324816 ikke i bruk</v>
          </cell>
          <cell r="X1793" t="str">
            <v>32 Teknisk Avdeling</v>
          </cell>
          <cell r="Y1793" t="str">
            <v>3248 Ikke i bruk</v>
          </cell>
        </row>
        <row r="1794">
          <cell r="V1794">
            <v>324817</v>
          </cell>
          <cell r="W1794" t="str">
            <v>324817 ikke i bruk</v>
          </cell>
          <cell r="X1794" t="str">
            <v>32 Teknisk Avdeling</v>
          </cell>
          <cell r="Y1794" t="str">
            <v>3248 Ikke i bruk</v>
          </cell>
        </row>
        <row r="1795">
          <cell r="V1795">
            <v>324818</v>
          </cell>
          <cell r="W1795" t="str">
            <v>324818 ikke i bruk</v>
          </cell>
          <cell r="X1795" t="str">
            <v>32 Teknisk Avdeling</v>
          </cell>
          <cell r="Y1795" t="str">
            <v>3248 Ikke i bruk</v>
          </cell>
        </row>
        <row r="1796">
          <cell r="V1796">
            <v>324827</v>
          </cell>
          <cell r="W1796" t="str">
            <v>324827 ikke i bruk</v>
          </cell>
          <cell r="X1796" t="str">
            <v>32 Teknisk Avdeling</v>
          </cell>
          <cell r="Y1796" t="str">
            <v>3248 Ikke i bruk</v>
          </cell>
        </row>
        <row r="1797">
          <cell r="V1797">
            <v>324900</v>
          </cell>
          <cell r="W1797" t="str">
            <v>324900 ikke i bruk</v>
          </cell>
          <cell r="X1797" t="str">
            <v>32 Teknisk Avdeling</v>
          </cell>
          <cell r="Y1797" t="str">
            <v>3249 Ikke i bruk</v>
          </cell>
        </row>
        <row r="1798">
          <cell r="V1798">
            <v>324901</v>
          </cell>
          <cell r="W1798" t="str">
            <v>324901 ikke i bruk</v>
          </cell>
          <cell r="X1798" t="str">
            <v>32 Teknisk Avdeling</v>
          </cell>
          <cell r="Y1798" t="str">
            <v>3249 Ikke i bruk</v>
          </cell>
        </row>
        <row r="1799">
          <cell r="V1799">
            <v>324902</v>
          </cell>
          <cell r="W1799" t="str">
            <v>324902 ikke i bruk</v>
          </cell>
          <cell r="X1799" t="str">
            <v>32 Teknisk Avdeling</v>
          </cell>
          <cell r="Y1799" t="str">
            <v>3249 Ikke i bruk</v>
          </cell>
        </row>
        <row r="1800">
          <cell r="V1800">
            <v>324903</v>
          </cell>
          <cell r="W1800" t="str">
            <v>324903 ikke i bruk</v>
          </cell>
          <cell r="X1800" t="str">
            <v>32 Teknisk Avdeling</v>
          </cell>
          <cell r="Y1800" t="str">
            <v>3249 Ikke i bruk</v>
          </cell>
        </row>
        <row r="1801">
          <cell r="V1801">
            <v>324904</v>
          </cell>
          <cell r="W1801" t="str">
            <v>324904 ikke i bruk</v>
          </cell>
          <cell r="X1801" t="str">
            <v>32 Teknisk Avdeling</v>
          </cell>
          <cell r="Y1801" t="str">
            <v>3249 Ikke i bruk</v>
          </cell>
        </row>
        <row r="1802">
          <cell r="V1802">
            <v>324905</v>
          </cell>
          <cell r="W1802" t="str">
            <v>324905 ikke i bruk</v>
          </cell>
          <cell r="X1802" t="str">
            <v>32 Teknisk Avdeling</v>
          </cell>
          <cell r="Y1802" t="str">
            <v>3249 Ikke i bruk</v>
          </cell>
        </row>
        <row r="1803">
          <cell r="V1803">
            <v>324906</v>
          </cell>
          <cell r="W1803" t="str">
            <v>324906 ikke i bruk</v>
          </cell>
          <cell r="X1803" t="str">
            <v>32 Teknisk Avdeling</v>
          </cell>
          <cell r="Y1803" t="str">
            <v>3249 Ikke i bruk</v>
          </cell>
        </row>
        <row r="1804">
          <cell r="V1804">
            <v>324907</v>
          </cell>
          <cell r="W1804" t="str">
            <v>324907 ikke i bruk</v>
          </cell>
          <cell r="X1804" t="str">
            <v>32 Teknisk Avdeling</v>
          </cell>
          <cell r="Y1804" t="str">
            <v>3249 Ikke i bruk</v>
          </cell>
        </row>
        <row r="1805">
          <cell r="V1805">
            <v>324908</v>
          </cell>
          <cell r="W1805" t="str">
            <v>324908 ikke i bruk</v>
          </cell>
          <cell r="X1805" t="str">
            <v>32 Teknisk Avdeling</v>
          </cell>
          <cell r="Y1805" t="str">
            <v>3249 Ikke i bruk</v>
          </cell>
        </row>
        <row r="1806">
          <cell r="V1806">
            <v>324910</v>
          </cell>
          <cell r="W1806" t="str">
            <v>324910 ikke i bruk</v>
          </cell>
          <cell r="X1806" t="str">
            <v>32 Teknisk Avdeling</v>
          </cell>
          <cell r="Y1806" t="str">
            <v>3249 Ikke i bruk</v>
          </cell>
        </row>
        <row r="1807">
          <cell r="V1807">
            <v>324911</v>
          </cell>
          <cell r="W1807" t="str">
            <v>324911 ikke i bruk</v>
          </cell>
          <cell r="X1807" t="str">
            <v>32 Teknisk Avdeling</v>
          </cell>
          <cell r="Y1807" t="str">
            <v>3249 Ikke i bruk</v>
          </cell>
        </row>
        <row r="1808">
          <cell r="V1808">
            <v>324912</v>
          </cell>
          <cell r="W1808" t="str">
            <v>324912 ikke i bruk</v>
          </cell>
          <cell r="X1808" t="str">
            <v>32 Teknisk Avdeling</v>
          </cell>
          <cell r="Y1808" t="str">
            <v>3249 Ikke i bruk</v>
          </cell>
        </row>
        <row r="1809">
          <cell r="V1809">
            <v>324913</v>
          </cell>
          <cell r="W1809" t="str">
            <v>324913 ikke i bruk</v>
          </cell>
          <cell r="X1809" t="str">
            <v>32 Teknisk Avdeling</v>
          </cell>
          <cell r="Y1809" t="str">
            <v>3249 Ikke i bruk</v>
          </cell>
        </row>
        <row r="1810">
          <cell r="V1810">
            <v>325000</v>
          </cell>
          <cell r="W1810" t="str">
            <v>325000 ikke i bruk</v>
          </cell>
          <cell r="X1810" t="str">
            <v>32 Teknisk Avdeling</v>
          </cell>
          <cell r="Y1810">
            <v>3250</v>
          </cell>
        </row>
        <row r="1811">
          <cell r="V1811">
            <v>325100</v>
          </cell>
          <cell r="W1811" t="str">
            <v>325100 ikke i bruk</v>
          </cell>
          <cell r="X1811" t="str">
            <v>32 Teknisk Avdeling</v>
          </cell>
          <cell r="Y1811" t="str">
            <v>3251 Ikke i bruk</v>
          </cell>
        </row>
        <row r="1812">
          <cell r="V1812">
            <v>325101</v>
          </cell>
          <cell r="W1812" t="str">
            <v>325101 ikke i bruk</v>
          </cell>
          <cell r="X1812" t="str">
            <v>32 Teknisk Avdeling</v>
          </cell>
          <cell r="Y1812" t="str">
            <v>3251 Ikke i bruk</v>
          </cell>
        </row>
        <row r="1813">
          <cell r="V1813">
            <v>325102</v>
          </cell>
          <cell r="W1813" t="str">
            <v>325102 ikke i bruk</v>
          </cell>
          <cell r="X1813" t="str">
            <v>32 Teknisk Avdeling</v>
          </cell>
          <cell r="Y1813" t="str">
            <v>3251 Ikke i bruk</v>
          </cell>
        </row>
        <row r="1814">
          <cell r="V1814">
            <v>325103</v>
          </cell>
          <cell r="W1814" t="str">
            <v>325103 ikke i bruk</v>
          </cell>
          <cell r="X1814" t="str">
            <v>32 Teknisk Avdeling</v>
          </cell>
          <cell r="Y1814" t="str">
            <v>3251 Ikke i bruk</v>
          </cell>
        </row>
        <row r="1815">
          <cell r="V1815">
            <v>325104</v>
          </cell>
          <cell r="W1815" t="str">
            <v>325104 ikke i bruk</v>
          </cell>
          <cell r="X1815" t="str">
            <v>32 Teknisk Avdeling</v>
          </cell>
          <cell r="Y1815" t="str">
            <v>3251 Ikke i bruk</v>
          </cell>
        </row>
        <row r="1816">
          <cell r="V1816">
            <v>325105</v>
          </cell>
          <cell r="W1816" t="str">
            <v>325105 ikke i bruk</v>
          </cell>
          <cell r="X1816" t="str">
            <v>32 Teknisk Avdeling</v>
          </cell>
          <cell r="Y1816" t="str">
            <v>3251 Ikke i bruk</v>
          </cell>
        </row>
        <row r="1817">
          <cell r="V1817">
            <v>325106</v>
          </cell>
          <cell r="W1817" t="str">
            <v>325106 ikke i bruk</v>
          </cell>
          <cell r="X1817" t="str">
            <v>32 Teknisk Avdeling</v>
          </cell>
          <cell r="Y1817" t="str">
            <v>3251 Ikke i bruk</v>
          </cell>
        </row>
        <row r="1818">
          <cell r="V1818">
            <v>325107</v>
          </cell>
          <cell r="W1818" t="str">
            <v>325107 ikke i bruk</v>
          </cell>
          <cell r="X1818" t="str">
            <v>32 Teknisk Avdeling</v>
          </cell>
          <cell r="Y1818" t="str">
            <v>3251 Ikke i bruk</v>
          </cell>
        </row>
        <row r="1819">
          <cell r="V1819">
            <v>325110</v>
          </cell>
          <cell r="W1819" t="str">
            <v>325110 ikke i bruk</v>
          </cell>
          <cell r="X1819" t="str">
            <v>32 Teknisk Avdeling</v>
          </cell>
          <cell r="Y1819" t="str">
            <v>3251 Ikke i bruk</v>
          </cell>
        </row>
        <row r="1820">
          <cell r="V1820">
            <v>325111</v>
          </cell>
          <cell r="W1820" t="str">
            <v>325111 ikke i bruk</v>
          </cell>
          <cell r="X1820" t="str">
            <v>32 Teknisk Avdeling</v>
          </cell>
          <cell r="Y1820" t="str">
            <v>3251 Ikke i bruk</v>
          </cell>
        </row>
        <row r="1821">
          <cell r="V1821">
            <v>325112</v>
          </cell>
          <cell r="W1821" t="str">
            <v>325112 ikke i bruk</v>
          </cell>
          <cell r="X1821" t="str">
            <v>32 Teknisk Avdeling</v>
          </cell>
          <cell r="Y1821" t="str">
            <v>3251 Ikke i bruk</v>
          </cell>
        </row>
        <row r="1822">
          <cell r="V1822">
            <v>325113</v>
          </cell>
          <cell r="W1822" t="str">
            <v>325113 ikke i bruk</v>
          </cell>
          <cell r="X1822" t="str">
            <v>32 Teknisk Avdeling</v>
          </cell>
          <cell r="Y1822" t="str">
            <v>3251 Ikke i bruk</v>
          </cell>
        </row>
        <row r="1823">
          <cell r="V1823">
            <v>325114</v>
          </cell>
          <cell r="W1823" t="str">
            <v>325114 ikke i bruk</v>
          </cell>
          <cell r="X1823" t="str">
            <v>32 Teknisk Avdeling</v>
          </cell>
          <cell r="Y1823" t="str">
            <v>3251 Ikke i bruk</v>
          </cell>
        </row>
        <row r="1824">
          <cell r="V1824">
            <v>325116</v>
          </cell>
          <cell r="W1824" t="str">
            <v>325116 ikke i bruk</v>
          </cell>
          <cell r="X1824" t="str">
            <v>32 Teknisk Avdeling</v>
          </cell>
          <cell r="Y1824" t="str">
            <v>3251 Ikke i bruk</v>
          </cell>
        </row>
        <row r="1825">
          <cell r="V1825">
            <v>325117</v>
          </cell>
          <cell r="W1825" t="str">
            <v>325117 ikke i bruk</v>
          </cell>
          <cell r="X1825" t="str">
            <v>32 Teknisk Avdeling</v>
          </cell>
          <cell r="Y1825" t="str">
            <v>3251 Ikke i bruk</v>
          </cell>
        </row>
        <row r="1826">
          <cell r="V1826">
            <v>325121</v>
          </cell>
          <cell r="W1826" t="str">
            <v>325121 ikke i bruk</v>
          </cell>
          <cell r="X1826" t="str">
            <v>32 Teknisk Avdeling</v>
          </cell>
          <cell r="Y1826" t="str">
            <v>3251 Ikke i bruk</v>
          </cell>
        </row>
        <row r="1827">
          <cell r="V1827">
            <v>325122</v>
          </cell>
          <cell r="W1827" t="str">
            <v>325122 ikke i bruk</v>
          </cell>
          <cell r="X1827" t="str">
            <v>32 Teknisk Avdeling</v>
          </cell>
          <cell r="Y1827" t="str">
            <v>3251 Ikke i bruk</v>
          </cell>
        </row>
        <row r="1828">
          <cell r="V1828">
            <v>325137</v>
          </cell>
          <cell r="W1828" t="str">
            <v>325137 ikke i bruk</v>
          </cell>
          <cell r="X1828" t="str">
            <v>32 Teknisk Avdeling</v>
          </cell>
          <cell r="Y1828" t="str">
            <v>3251 Ikke i bruk</v>
          </cell>
        </row>
        <row r="1829">
          <cell r="V1829">
            <v>325139</v>
          </cell>
          <cell r="W1829" t="str">
            <v>325139 ikke i bruk</v>
          </cell>
          <cell r="X1829" t="str">
            <v>32 Teknisk Avdeling</v>
          </cell>
          <cell r="Y1829" t="str">
            <v>3251 Ikke i bruk</v>
          </cell>
        </row>
        <row r="1830">
          <cell r="V1830">
            <v>325200</v>
          </cell>
          <cell r="W1830" t="str">
            <v>325200 ikke i bruk</v>
          </cell>
          <cell r="X1830" t="str">
            <v>32 Teknisk Avdeling</v>
          </cell>
          <cell r="Y1830" t="str">
            <v>3252 Ikke i bruk</v>
          </cell>
        </row>
        <row r="1831">
          <cell r="V1831">
            <v>325201</v>
          </cell>
          <cell r="W1831" t="str">
            <v>325201 ikke i bruk</v>
          </cell>
          <cell r="X1831" t="str">
            <v>32 Teknisk Avdeling</v>
          </cell>
          <cell r="Y1831" t="str">
            <v>3252 Ikke i bruk</v>
          </cell>
        </row>
        <row r="1832">
          <cell r="V1832">
            <v>325202</v>
          </cell>
          <cell r="W1832" t="str">
            <v>325202 ikke i bruk</v>
          </cell>
          <cell r="X1832" t="str">
            <v>32 Teknisk Avdeling</v>
          </cell>
          <cell r="Y1832" t="str">
            <v>3252 Ikke i bruk</v>
          </cell>
        </row>
        <row r="1833">
          <cell r="V1833">
            <v>325203</v>
          </cell>
          <cell r="W1833" t="str">
            <v>325203 ikke i bruk</v>
          </cell>
          <cell r="X1833" t="str">
            <v>32 Teknisk Avdeling</v>
          </cell>
          <cell r="Y1833" t="str">
            <v>3252 Ikke i bruk</v>
          </cell>
        </row>
        <row r="1834">
          <cell r="V1834">
            <v>325204</v>
          </cell>
          <cell r="W1834" t="str">
            <v>325204 ikke i bruk</v>
          </cell>
          <cell r="X1834" t="str">
            <v>32 Teknisk Avdeling</v>
          </cell>
          <cell r="Y1834" t="str">
            <v>3252 Ikke i bruk</v>
          </cell>
        </row>
        <row r="1835">
          <cell r="V1835">
            <v>325205</v>
          </cell>
          <cell r="W1835" t="str">
            <v>325205 ikke i bruk</v>
          </cell>
          <cell r="X1835" t="str">
            <v>32 Teknisk Avdeling</v>
          </cell>
          <cell r="Y1835" t="str">
            <v>3252 Ikke i bruk</v>
          </cell>
        </row>
        <row r="1836">
          <cell r="V1836">
            <v>325206</v>
          </cell>
          <cell r="W1836" t="str">
            <v>325206 ikke i bruk</v>
          </cell>
          <cell r="X1836" t="str">
            <v>32 Teknisk Avdeling</v>
          </cell>
          <cell r="Y1836" t="str">
            <v>3252 Ikke i bruk</v>
          </cell>
        </row>
        <row r="1837">
          <cell r="V1837">
            <v>325207</v>
          </cell>
          <cell r="W1837" t="str">
            <v>325207 ikke i bruk</v>
          </cell>
          <cell r="X1837" t="str">
            <v>32 Teknisk Avdeling</v>
          </cell>
          <cell r="Y1837" t="str">
            <v>3252 Ikke i bruk</v>
          </cell>
        </row>
        <row r="1838">
          <cell r="V1838">
            <v>325208</v>
          </cell>
          <cell r="W1838" t="str">
            <v>325208 ikke i bruk</v>
          </cell>
          <cell r="X1838" t="str">
            <v>32 Teknisk Avdeling</v>
          </cell>
          <cell r="Y1838" t="str">
            <v>3252 Ikke i bruk</v>
          </cell>
        </row>
        <row r="1839">
          <cell r="V1839">
            <v>325209</v>
          </cell>
          <cell r="W1839" t="str">
            <v>325209 ikke i bruk</v>
          </cell>
          <cell r="X1839" t="str">
            <v>32 Teknisk Avdeling</v>
          </cell>
          <cell r="Y1839" t="str">
            <v>3252 Ikke i bruk</v>
          </cell>
        </row>
        <row r="1840">
          <cell r="V1840">
            <v>325210</v>
          </cell>
          <cell r="W1840" t="str">
            <v>325210 ikke i bruk</v>
          </cell>
          <cell r="X1840" t="str">
            <v>32 Teknisk Avdeling</v>
          </cell>
          <cell r="Y1840" t="str">
            <v>3252 Ikke i bruk</v>
          </cell>
        </row>
        <row r="1841">
          <cell r="V1841">
            <v>325211</v>
          </cell>
          <cell r="W1841" t="str">
            <v>325211 ikke i bruk</v>
          </cell>
          <cell r="X1841" t="str">
            <v>32 Teknisk Avdeling</v>
          </cell>
          <cell r="Y1841" t="str">
            <v>3252 Ikke i bruk</v>
          </cell>
        </row>
        <row r="1842">
          <cell r="V1842">
            <v>325212</v>
          </cell>
          <cell r="W1842" t="str">
            <v>325212 ikke i bruk</v>
          </cell>
          <cell r="X1842" t="str">
            <v>32 Teknisk Avdeling</v>
          </cell>
          <cell r="Y1842" t="str">
            <v>3252 Ikke i bruk</v>
          </cell>
        </row>
        <row r="1843">
          <cell r="V1843">
            <v>325220</v>
          </cell>
          <cell r="W1843" t="str">
            <v>325220 ikke i bruk</v>
          </cell>
          <cell r="X1843" t="str">
            <v>32 Teknisk Avdeling</v>
          </cell>
          <cell r="Y1843" t="str">
            <v>3252 Ikke i bruk</v>
          </cell>
        </row>
        <row r="1844">
          <cell r="V1844">
            <v>325221</v>
          </cell>
          <cell r="W1844" t="str">
            <v>325221 ikke i bruk</v>
          </cell>
          <cell r="X1844" t="str">
            <v>32 Teknisk Avdeling</v>
          </cell>
          <cell r="Y1844" t="str">
            <v>3252 Ikke i bruk</v>
          </cell>
        </row>
        <row r="1845">
          <cell r="V1845">
            <v>325222</v>
          </cell>
          <cell r="W1845" t="str">
            <v>325222 ikke i bruk</v>
          </cell>
          <cell r="X1845" t="str">
            <v>32 Teknisk Avdeling</v>
          </cell>
          <cell r="Y1845" t="str">
            <v>3252 Ikke i bruk</v>
          </cell>
        </row>
        <row r="1846">
          <cell r="V1846">
            <v>325300</v>
          </cell>
          <cell r="W1846" t="str">
            <v>325300 ikke i bruk</v>
          </cell>
          <cell r="X1846" t="str">
            <v>32 Teknisk Avdeling</v>
          </cell>
          <cell r="Y1846" t="str">
            <v>3253 Ikke i bruk</v>
          </cell>
        </row>
        <row r="1847">
          <cell r="V1847">
            <v>325301</v>
          </cell>
          <cell r="W1847" t="str">
            <v>325301 ikke i bruk</v>
          </cell>
          <cell r="X1847" t="str">
            <v>32 Teknisk Avdeling</v>
          </cell>
          <cell r="Y1847" t="str">
            <v>3253 Ikke i bruk</v>
          </cell>
        </row>
        <row r="1848">
          <cell r="V1848">
            <v>325302</v>
          </cell>
          <cell r="W1848" t="str">
            <v>325302 ikke i bruk</v>
          </cell>
          <cell r="X1848" t="str">
            <v>32 Teknisk Avdeling</v>
          </cell>
          <cell r="Y1848" t="str">
            <v>3253 Ikke i bruk</v>
          </cell>
        </row>
        <row r="1849">
          <cell r="V1849">
            <v>325303</v>
          </cell>
          <cell r="W1849" t="str">
            <v>325303 ikke i bruk</v>
          </cell>
          <cell r="X1849" t="str">
            <v>32 Teknisk Avdeling</v>
          </cell>
          <cell r="Y1849" t="str">
            <v>3253 Ikke i bruk</v>
          </cell>
        </row>
        <row r="1850">
          <cell r="V1850">
            <v>325304</v>
          </cell>
          <cell r="W1850" t="str">
            <v>325304 ikke i bruk</v>
          </cell>
          <cell r="X1850" t="str">
            <v>32 Teknisk Avdeling</v>
          </cell>
          <cell r="Y1850" t="str">
            <v>3253 Ikke i bruk</v>
          </cell>
        </row>
        <row r="1851">
          <cell r="V1851">
            <v>325305</v>
          </cell>
          <cell r="W1851" t="str">
            <v>325305 ikke i bruk</v>
          </cell>
          <cell r="X1851" t="str">
            <v>32 Teknisk Avdeling</v>
          </cell>
          <cell r="Y1851" t="str">
            <v>3253 Ikke i bruk</v>
          </cell>
        </row>
        <row r="1852">
          <cell r="V1852">
            <v>325306</v>
          </cell>
          <cell r="W1852" t="str">
            <v>325306 ikke i bruk</v>
          </cell>
          <cell r="X1852" t="str">
            <v>32 Teknisk Avdeling</v>
          </cell>
          <cell r="Y1852" t="str">
            <v>3253 Ikke i bruk</v>
          </cell>
        </row>
        <row r="1853">
          <cell r="V1853">
            <v>325307</v>
          </cell>
          <cell r="W1853" t="str">
            <v>325307 ikke i bruk</v>
          </cell>
          <cell r="X1853" t="str">
            <v>32 Teknisk Avdeling</v>
          </cell>
          <cell r="Y1853" t="str">
            <v>3253 Ikke i bruk</v>
          </cell>
        </row>
        <row r="1854">
          <cell r="V1854">
            <v>325308</v>
          </cell>
          <cell r="W1854" t="str">
            <v>325308 ikke i bruk</v>
          </cell>
          <cell r="X1854" t="str">
            <v>32 Teknisk Avdeling</v>
          </cell>
          <cell r="Y1854" t="str">
            <v>3253 Ikke i bruk</v>
          </cell>
        </row>
        <row r="1855">
          <cell r="V1855">
            <v>325309</v>
          </cell>
          <cell r="W1855" t="str">
            <v>325309 ikke i bruk</v>
          </cell>
          <cell r="X1855" t="str">
            <v>32 Teknisk Avdeling</v>
          </cell>
          <cell r="Y1855" t="str">
            <v>3253 Ikke i bruk</v>
          </cell>
        </row>
        <row r="1856">
          <cell r="V1856">
            <v>325400</v>
          </cell>
          <cell r="W1856" t="str">
            <v>325400 ikke i bruk</v>
          </cell>
          <cell r="X1856" t="str">
            <v>32 Teknisk Avdeling</v>
          </cell>
          <cell r="Y1856" t="str">
            <v>3254 Ikke i bruk</v>
          </cell>
        </row>
        <row r="1857">
          <cell r="V1857">
            <v>325401</v>
          </cell>
          <cell r="W1857" t="str">
            <v>325401 ikke i bruk</v>
          </cell>
          <cell r="X1857" t="str">
            <v>32 Teknisk Avdeling</v>
          </cell>
          <cell r="Y1857" t="str">
            <v>3254 Ikke i bruk</v>
          </cell>
        </row>
        <row r="1858">
          <cell r="V1858">
            <v>325402</v>
          </cell>
          <cell r="W1858" t="str">
            <v>325402 ikke i bruk</v>
          </cell>
          <cell r="X1858" t="str">
            <v>32 Teknisk Avdeling</v>
          </cell>
          <cell r="Y1858" t="str">
            <v>3254 Ikke i bruk</v>
          </cell>
        </row>
        <row r="1859">
          <cell r="V1859">
            <v>325403</v>
          </cell>
          <cell r="W1859" t="str">
            <v>325403 ikke i bruk</v>
          </cell>
          <cell r="X1859" t="str">
            <v>32 Teknisk Avdeling</v>
          </cell>
          <cell r="Y1859" t="str">
            <v>3254 Ikke i bruk</v>
          </cell>
        </row>
        <row r="1860">
          <cell r="V1860">
            <v>325404</v>
          </cell>
          <cell r="W1860" t="str">
            <v>325404 ikke i bruk</v>
          </cell>
          <cell r="X1860" t="str">
            <v>32 Teknisk Avdeling</v>
          </cell>
          <cell r="Y1860" t="str">
            <v>3254 Ikke i bruk</v>
          </cell>
        </row>
        <row r="1861">
          <cell r="V1861">
            <v>325410</v>
          </cell>
          <cell r="W1861" t="str">
            <v>325410 ikke i bruk</v>
          </cell>
          <cell r="X1861" t="str">
            <v>32 Teknisk Avdeling</v>
          </cell>
          <cell r="Y1861" t="str">
            <v>3254 Ikke i bruk</v>
          </cell>
        </row>
        <row r="1862">
          <cell r="V1862">
            <v>325411</v>
          </cell>
          <cell r="W1862" t="str">
            <v>325411 ikke i bruk</v>
          </cell>
          <cell r="X1862" t="str">
            <v>32 Teknisk Avdeling</v>
          </cell>
          <cell r="Y1862" t="str">
            <v>3254 Ikke i bruk</v>
          </cell>
        </row>
        <row r="1863">
          <cell r="V1863">
            <v>325412</v>
          </cell>
          <cell r="W1863" t="str">
            <v>325412 ikke i bruk</v>
          </cell>
          <cell r="X1863" t="str">
            <v>32 Teknisk Avdeling</v>
          </cell>
          <cell r="Y1863" t="str">
            <v>3254 Ikke i bruk</v>
          </cell>
        </row>
        <row r="1864">
          <cell r="V1864">
            <v>325413</v>
          </cell>
          <cell r="W1864" t="str">
            <v>325413 ikke i bruk</v>
          </cell>
          <cell r="X1864" t="str">
            <v>32 Teknisk Avdeling</v>
          </cell>
          <cell r="Y1864" t="str">
            <v>3254 Ikke i bruk</v>
          </cell>
        </row>
        <row r="1865">
          <cell r="V1865">
            <v>325414</v>
          </cell>
          <cell r="W1865" t="str">
            <v>325414 ikke i bruk</v>
          </cell>
          <cell r="X1865" t="str">
            <v>32 Teknisk Avdeling</v>
          </cell>
          <cell r="Y1865" t="str">
            <v>3254 Ikke i bruk</v>
          </cell>
        </row>
        <row r="1866">
          <cell r="V1866">
            <v>325500</v>
          </cell>
          <cell r="W1866" t="str">
            <v>325500 ikke i bruk</v>
          </cell>
          <cell r="X1866" t="str">
            <v>32 Teknisk Avdeling</v>
          </cell>
          <cell r="Y1866" t="str">
            <v>3255 Ikke i bruk</v>
          </cell>
        </row>
        <row r="1867">
          <cell r="V1867">
            <v>325519</v>
          </cell>
          <cell r="W1867" t="str">
            <v>325519 ikke i bruk</v>
          </cell>
          <cell r="X1867" t="str">
            <v>32 Teknisk Avdeling</v>
          </cell>
          <cell r="Y1867" t="str">
            <v>3255 Ikke i bruk</v>
          </cell>
        </row>
        <row r="1868">
          <cell r="V1868">
            <v>325520</v>
          </cell>
          <cell r="W1868" t="str">
            <v>325520 ikke i bruk</v>
          </cell>
          <cell r="X1868" t="str">
            <v>32 Teknisk Avdeling</v>
          </cell>
          <cell r="Y1868" t="str">
            <v>3255 Ikke i bruk</v>
          </cell>
        </row>
        <row r="1869">
          <cell r="V1869">
            <v>325521</v>
          </cell>
          <cell r="W1869" t="str">
            <v>325521 ikke i bruk</v>
          </cell>
          <cell r="X1869" t="str">
            <v>32 Teknisk Avdeling</v>
          </cell>
          <cell r="Y1869" t="str">
            <v>3255 Ikke i bruk</v>
          </cell>
        </row>
        <row r="1870">
          <cell r="V1870">
            <v>325522</v>
          </cell>
          <cell r="W1870" t="str">
            <v>325522 ikke i bruk</v>
          </cell>
          <cell r="X1870" t="str">
            <v>32 Teknisk Avdeling</v>
          </cell>
          <cell r="Y1870" t="str">
            <v>3255 Ikke i bruk</v>
          </cell>
        </row>
        <row r="1871">
          <cell r="V1871">
            <v>325523</v>
          </cell>
          <cell r="W1871" t="str">
            <v>325523 ikke i bruk</v>
          </cell>
          <cell r="X1871" t="str">
            <v>32 Teknisk Avdeling</v>
          </cell>
          <cell r="Y1871" t="str">
            <v>3255 Ikke i bruk</v>
          </cell>
        </row>
        <row r="1872">
          <cell r="V1872">
            <v>325524</v>
          </cell>
          <cell r="W1872" t="str">
            <v>325524 ikke i bruk</v>
          </cell>
          <cell r="X1872" t="str">
            <v>32 Teknisk Avdeling</v>
          </cell>
          <cell r="Y1872" t="str">
            <v>3255 Ikke i bruk</v>
          </cell>
        </row>
        <row r="1873">
          <cell r="V1873">
            <v>325525</v>
          </cell>
          <cell r="W1873" t="str">
            <v>325525 ikke i bruk</v>
          </cell>
          <cell r="X1873" t="str">
            <v>32 Teknisk Avdeling</v>
          </cell>
          <cell r="Y1873" t="str">
            <v>3255 Ikke i bruk</v>
          </cell>
        </row>
        <row r="1874">
          <cell r="V1874">
            <v>325526</v>
          </cell>
          <cell r="W1874" t="str">
            <v>325526 ikke i bruk</v>
          </cell>
          <cell r="X1874" t="str">
            <v>32 Teknisk Avdeling</v>
          </cell>
          <cell r="Y1874" t="str">
            <v>3255 Ikke i bruk</v>
          </cell>
        </row>
        <row r="1875">
          <cell r="V1875">
            <v>325531</v>
          </cell>
          <cell r="W1875" t="str">
            <v>325531 ikke i bruk</v>
          </cell>
          <cell r="X1875" t="str">
            <v>32 Teknisk Avdeling</v>
          </cell>
          <cell r="Y1875" t="str">
            <v>3255 Ikke i bruk</v>
          </cell>
        </row>
        <row r="1876">
          <cell r="V1876">
            <v>325532</v>
          </cell>
          <cell r="W1876" t="str">
            <v>325532 ikke i bruk</v>
          </cell>
          <cell r="X1876" t="str">
            <v>32 Teknisk Avdeling</v>
          </cell>
          <cell r="Y1876" t="str">
            <v>3255 Ikke i bruk</v>
          </cell>
        </row>
        <row r="1877">
          <cell r="V1877">
            <v>325538</v>
          </cell>
          <cell r="W1877" t="str">
            <v>325538 ikke i bruk</v>
          </cell>
          <cell r="X1877" t="str">
            <v>32 Teknisk Avdeling</v>
          </cell>
          <cell r="Y1877" t="str">
            <v>3255 Ikke i bruk</v>
          </cell>
        </row>
        <row r="1878">
          <cell r="V1878">
            <v>325539</v>
          </cell>
          <cell r="W1878" t="str">
            <v>325539 ikke i bruk</v>
          </cell>
          <cell r="X1878" t="str">
            <v>32 Teknisk Avdeling</v>
          </cell>
          <cell r="Y1878" t="str">
            <v>3255 Ikke i bruk</v>
          </cell>
        </row>
        <row r="1879">
          <cell r="V1879">
            <v>325540</v>
          </cell>
          <cell r="W1879" t="str">
            <v>325540 ikke i bruk</v>
          </cell>
          <cell r="X1879" t="str">
            <v>32 Teknisk Avdeling</v>
          </cell>
          <cell r="Y1879" t="str">
            <v>3255 Ikke i bruk</v>
          </cell>
        </row>
        <row r="1880">
          <cell r="V1880">
            <v>325550</v>
          </cell>
          <cell r="W1880" t="str">
            <v>325550 ikke i bruk</v>
          </cell>
          <cell r="X1880" t="str">
            <v>32 Teknisk Avdeling</v>
          </cell>
          <cell r="Y1880" t="str">
            <v>3255 Ikke i bruk</v>
          </cell>
        </row>
        <row r="1881">
          <cell r="V1881">
            <v>325600</v>
          </cell>
          <cell r="W1881" t="str">
            <v>325600 ikke i bruk</v>
          </cell>
          <cell r="X1881" t="str">
            <v>32 Teknisk Avdeling</v>
          </cell>
          <cell r="Y1881" t="str">
            <v>3256 Ikke i bruk</v>
          </cell>
        </row>
        <row r="1882">
          <cell r="V1882">
            <v>325601</v>
          </cell>
          <cell r="W1882" t="str">
            <v>325601 ikke i bruk</v>
          </cell>
          <cell r="X1882" t="str">
            <v>32 Teknisk Avdeling</v>
          </cell>
          <cell r="Y1882" t="str">
            <v>3256 Ikke i bruk</v>
          </cell>
        </row>
        <row r="1883">
          <cell r="V1883">
            <v>325602</v>
          </cell>
          <cell r="W1883" t="str">
            <v>325602 ikke i bruk</v>
          </cell>
          <cell r="X1883" t="str">
            <v>32 Teknisk Avdeling</v>
          </cell>
          <cell r="Y1883" t="str">
            <v>3256 Ikke i bruk</v>
          </cell>
        </row>
        <row r="1884">
          <cell r="V1884">
            <v>325603</v>
          </cell>
          <cell r="W1884" t="str">
            <v>325603 ikke i bruk</v>
          </cell>
          <cell r="X1884" t="str">
            <v>32 Teknisk Avdeling</v>
          </cell>
          <cell r="Y1884" t="str">
            <v>3256 Ikke i bruk</v>
          </cell>
        </row>
        <row r="1885">
          <cell r="V1885">
            <v>325604</v>
          </cell>
          <cell r="W1885" t="str">
            <v>325604 ikke i bruk</v>
          </cell>
          <cell r="X1885" t="str">
            <v>32 Teknisk Avdeling</v>
          </cell>
          <cell r="Y1885" t="str">
            <v>3256 Ikke i bruk</v>
          </cell>
        </row>
        <row r="1886">
          <cell r="V1886">
            <v>325605</v>
          </cell>
          <cell r="W1886" t="str">
            <v>325605 ikke i bruk</v>
          </cell>
          <cell r="X1886" t="str">
            <v>32 Teknisk Avdeling</v>
          </cell>
          <cell r="Y1886" t="str">
            <v>3256 Ikke i bruk</v>
          </cell>
        </row>
        <row r="1887">
          <cell r="V1887">
            <v>325606</v>
          </cell>
          <cell r="W1887" t="str">
            <v>325606 ikke i bruk</v>
          </cell>
          <cell r="X1887" t="str">
            <v>32 Teknisk Avdeling</v>
          </cell>
          <cell r="Y1887" t="str">
            <v>3256 Ikke i bruk</v>
          </cell>
        </row>
        <row r="1888">
          <cell r="V1888">
            <v>325607</v>
          </cell>
          <cell r="W1888" t="str">
            <v>325607 ikke i bruk</v>
          </cell>
          <cell r="X1888" t="str">
            <v>32 Teknisk Avdeling</v>
          </cell>
          <cell r="Y1888" t="str">
            <v>3256 Ikke i bruk</v>
          </cell>
        </row>
        <row r="1889">
          <cell r="V1889">
            <v>325608</v>
          </cell>
          <cell r="W1889" t="str">
            <v>325608 ikke i bruk</v>
          </cell>
          <cell r="X1889" t="str">
            <v>32 Teknisk Avdeling</v>
          </cell>
          <cell r="Y1889" t="str">
            <v>3256 Ikke i bruk</v>
          </cell>
        </row>
        <row r="1890">
          <cell r="V1890">
            <v>325628</v>
          </cell>
          <cell r="W1890" t="str">
            <v>325628 ikke i bruk</v>
          </cell>
          <cell r="X1890" t="str">
            <v>32 Teknisk Avdeling</v>
          </cell>
          <cell r="Y1890" t="str">
            <v>3256 Ikke i bruk</v>
          </cell>
        </row>
        <row r="1891">
          <cell r="V1891">
            <v>325634</v>
          </cell>
          <cell r="W1891" t="str">
            <v>325634 ikke i bruk</v>
          </cell>
          <cell r="X1891" t="str">
            <v>32 Teknisk Avdeling</v>
          </cell>
          <cell r="Y1891" t="str">
            <v>3256 Ikke i bruk</v>
          </cell>
        </row>
        <row r="1892">
          <cell r="V1892">
            <v>325635</v>
          </cell>
          <cell r="W1892" t="str">
            <v>325635 ikke i bruk</v>
          </cell>
          <cell r="X1892" t="str">
            <v>32 Teknisk Avdeling</v>
          </cell>
          <cell r="Y1892" t="str">
            <v>3256 Ikke i bruk</v>
          </cell>
        </row>
        <row r="1893">
          <cell r="V1893">
            <v>325636</v>
          </cell>
          <cell r="W1893" t="str">
            <v>325636 ikke i bruk</v>
          </cell>
          <cell r="X1893" t="str">
            <v>32 Teknisk Avdeling</v>
          </cell>
          <cell r="Y1893" t="str">
            <v>3256 Ikke i bruk</v>
          </cell>
        </row>
        <row r="1894">
          <cell r="V1894">
            <v>325637</v>
          </cell>
          <cell r="W1894" t="str">
            <v>325637 ikke i bruk</v>
          </cell>
          <cell r="X1894" t="str">
            <v>32 Teknisk Avdeling</v>
          </cell>
          <cell r="Y1894" t="str">
            <v>3256 Ikke i bruk</v>
          </cell>
        </row>
        <row r="1895">
          <cell r="V1895">
            <v>325700</v>
          </cell>
          <cell r="W1895" t="str">
            <v>325700 ikke i bruk</v>
          </cell>
          <cell r="X1895" t="str">
            <v>32 Teknisk Avdeling</v>
          </cell>
          <cell r="Y1895" t="str">
            <v>3257 Ikke i bruk</v>
          </cell>
        </row>
        <row r="1896">
          <cell r="V1896">
            <v>325709</v>
          </cell>
          <cell r="W1896" t="str">
            <v>325709 ikke i bruk</v>
          </cell>
          <cell r="X1896" t="str">
            <v>32 Teknisk Avdeling</v>
          </cell>
          <cell r="Y1896" t="str">
            <v>3257 Ikke i bruk</v>
          </cell>
        </row>
        <row r="1897">
          <cell r="V1897">
            <v>325710</v>
          </cell>
          <cell r="W1897" t="str">
            <v>325710 ikke i bruk</v>
          </cell>
          <cell r="X1897" t="str">
            <v>32 Teknisk Avdeling</v>
          </cell>
          <cell r="Y1897" t="str">
            <v>3257 Ikke i bruk</v>
          </cell>
        </row>
        <row r="1898">
          <cell r="V1898">
            <v>325711</v>
          </cell>
          <cell r="W1898" t="str">
            <v>325711 ikke i bruk</v>
          </cell>
          <cell r="X1898" t="str">
            <v>32 Teknisk Avdeling</v>
          </cell>
          <cell r="Y1898" t="str">
            <v>3257 Ikke i bruk</v>
          </cell>
        </row>
        <row r="1899">
          <cell r="V1899">
            <v>325712</v>
          </cell>
          <cell r="W1899" t="str">
            <v>325712 ikke i bruk</v>
          </cell>
          <cell r="X1899" t="str">
            <v>32 Teknisk Avdeling</v>
          </cell>
          <cell r="Y1899" t="str">
            <v>3257 Ikke i bruk</v>
          </cell>
        </row>
        <row r="1900">
          <cell r="V1900">
            <v>325713</v>
          </cell>
          <cell r="W1900" t="str">
            <v>325713 ikke i bruk</v>
          </cell>
          <cell r="X1900" t="str">
            <v>32 Teknisk Avdeling</v>
          </cell>
          <cell r="Y1900" t="str">
            <v>3257 Ikke i bruk</v>
          </cell>
        </row>
        <row r="1901">
          <cell r="V1901">
            <v>325714</v>
          </cell>
          <cell r="W1901" t="str">
            <v>325714 ikke i bruk</v>
          </cell>
          <cell r="X1901" t="str">
            <v>32 Teknisk Avdeling</v>
          </cell>
          <cell r="Y1901" t="str">
            <v>3257 Ikke i bruk</v>
          </cell>
        </row>
        <row r="1902">
          <cell r="V1902">
            <v>325715</v>
          </cell>
          <cell r="W1902" t="str">
            <v>325715 ikke i bruk</v>
          </cell>
          <cell r="X1902" t="str">
            <v>32 Teknisk Avdeling</v>
          </cell>
          <cell r="Y1902" t="str">
            <v>3257 Ikke i bruk</v>
          </cell>
        </row>
        <row r="1903">
          <cell r="V1903">
            <v>325729</v>
          </cell>
          <cell r="W1903" t="str">
            <v>325729 ikke i bruk</v>
          </cell>
          <cell r="X1903" t="str">
            <v>32 Teknisk Avdeling</v>
          </cell>
          <cell r="Y1903" t="str">
            <v>3257 Ikke i bruk</v>
          </cell>
        </row>
        <row r="1904">
          <cell r="V1904">
            <v>325730</v>
          </cell>
          <cell r="W1904" t="str">
            <v>325730 ikke i bruk</v>
          </cell>
          <cell r="X1904" t="str">
            <v>32 Teknisk Avdeling</v>
          </cell>
          <cell r="Y1904" t="str">
            <v>3257 Ikke i bruk</v>
          </cell>
        </row>
        <row r="1905">
          <cell r="V1905">
            <v>325733</v>
          </cell>
          <cell r="W1905" t="str">
            <v>325733 ikke i bruk</v>
          </cell>
          <cell r="X1905" t="str">
            <v>32 Teknisk Avdeling</v>
          </cell>
          <cell r="Y1905" t="str">
            <v>3257 Ikke i bruk</v>
          </cell>
        </row>
        <row r="1906">
          <cell r="V1906">
            <v>325742</v>
          </cell>
          <cell r="W1906" t="str">
            <v>325742 ikke i bruk</v>
          </cell>
          <cell r="X1906" t="str">
            <v>32 Teknisk Avdeling</v>
          </cell>
          <cell r="Y1906" t="str">
            <v>3257 Ikke i bruk</v>
          </cell>
        </row>
        <row r="1907">
          <cell r="V1907">
            <v>325743</v>
          </cell>
          <cell r="W1907" t="str">
            <v>325743 ikke i bruk</v>
          </cell>
          <cell r="X1907" t="str">
            <v>32 Teknisk Avdeling</v>
          </cell>
          <cell r="Y1907" t="str">
            <v>3257 Ikke i bruk</v>
          </cell>
        </row>
        <row r="1908">
          <cell r="V1908">
            <v>325744</v>
          </cell>
          <cell r="W1908" t="str">
            <v>325744 ikke i bruk</v>
          </cell>
          <cell r="X1908" t="str">
            <v>32 Teknisk Avdeling</v>
          </cell>
          <cell r="Y1908" t="str">
            <v>3257 Ikke i bruk</v>
          </cell>
        </row>
        <row r="1909">
          <cell r="V1909">
            <v>325745</v>
          </cell>
          <cell r="W1909" t="str">
            <v>325745 ikke i bruk</v>
          </cell>
          <cell r="X1909" t="str">
            <v>32 Teknisk Avdeling</v>
          </cell>
          <cell r="Y1909" t="str">
            <v>3257 Ikke i bruk</v>
          </cell>
        </row>
        <row r="1910">
          <cell r="V1910">
            <v>325746</v>
          </cell>
          <cell r="W1910" t="str">
            <v>325746 ikke i bruk</v>
          </cell>
          <cell r="X1910" t="str">
            <v>32 Teknisk Avdeling</v>
          </cell>
          <cell r="Y1910" t="str">
            <v>3257 Ikke i bruk</v>
          </cell>
        </row>
        <row r="1911">
          <cell r="V1911">
            <v>325747</v>
          </cell>
          <cell r="W1911" t="str">
            <v>325747 ikke i bruk</v>
          </cell>
          <cell r="X1911" t="str">
            <v>32 Teknisk Avdeling</v>
          </cell>
          <cell r="Y1911" t="str">
            <v>3257 Ikke i bruk</v>
          </cell>
        </row>
        <row r="1912">
          <cell r="V1912">
            <v>325748</v>
          </cell>
          <cell r="W1912" t="str">
            <v>325748 ikke i bruk</v>
          </cell>
          <cell r="X1912" t="str">
            <v>32 Teknisk Avdeling</v>
          </cell>
          <cell r="Y1912" t="str">
            <v>3257 Ikke i bruk</v>
          </cell>
        </row>
        <row r="1913">
          <cell r="V1913">
            <v>325749</v>
          </cell>
          <cell r="W1913" t="str">
            <v>325749 ikke i bruk</v>
          </cell>
          <cell r="X1913" t="str">
            <v>32 Teknisk Avdeling</v>
          </cell>
          <cell r="Y1913" t="str">
            <v>3257 Ikke i bruk</v>
          </cell>
        </row>
        <row r="1914">
          <cell r="V1914">
            <v>325751</v>
          </cell>
          <cell r="W1914" t="str">
            <v>325751 ikke i bruk</v>
          </cell>
          <cell r="X1914" t="str">
            <v>32 Teknisk Avdeling</v>
          </cell>
          <cell r="Y1914" t="str">
            <v>3257 Ikke i bruk</v>
          </cell>
        </row>
        <row r="1915">
          <cell r="V1915">
            <v>325752</v>
          </cell>
          <cell r="W1915" t="str">
            <v>325752 ikke i bruk</v>
          </cell>
          <cell r="X1915" t="str">
            <v>32 Teknisk Avdeling</v>
          </cell>
          <cell r="Y1915" t="str">
            <v>3257 Ikke i bruk</v>
          </cell>
        </row>
        <row r="1916">
          <cell r="V1916">
            <v>325753</v>
          </cell>
          <cell r="W1916" t="str">
            <v>325753 ikke i bruk</v>
          </cell>
          <cell r="X1916" t="str">
            <v>32 Teknisk Avdeling</v>
          </cell>
          <cell r="Y1916" t="str">
            <v>3257 Ikke i bruk</v>
          </cell>
        </row>
        <row r="1917">
          <cell r="V1917">
            <v>325800</v>
          </cell>
          <cell r="W1917" t="str">
            <v>325800 ikke i bruk</v>
          </cell>
          <cell r="X1917" t="str">
            <v>32 Teknisk Avdeling</v>
          </cell>
          <cell r="Y1917" t="str">
            <v>3258 Ikke i bruk</v>
          </cell>
        </row>
        <row r="1918">
          <cell r="V1918">
            <v>325816</v>
          </cell>
          <cell r="W1918" t="str">
            <v>325816 ikke i bruk</v>
          </cell>
          <cell r="X1918" t="str">
            <v>32 Teknisk Avdeling</v>
          </cell>
          <cell r="Y1918" t="str">
            <v>3258 Ikke i bruk</v>
          </cell>
        </row>
        <row r="1919">
          <cell r="V1919">
            <v>325817</v>
          </cell>
          <cell r="W1919" t="str">
            <v>325817 ikke i bruk</v>
          </cell>
          <cell r="X1919" t="str">
            <v>32 Teknisk Avdeling</v>
          </cell>
          <cell r="Y1919" t="str">
            <v>3258 Ikke i bruk</v>
          </cell>
        </row>
        <row r="1920">
          <cell r="V1920">
            <v>325818</v>
          </cell>
          <cell r="W1920" t="str">
            <v>325818 ikke i bruk</v>
          </cell>
          <cell r="X1920" t="str">
            <v>32 Teknisk Avdeling</v>
          </cell>
          <cell r="Y1920" t="str">
            <v>3258 Ikke i bruk</v>
          </cell>
        </row>
        <row r="1921">
          <cell r="V1921">
            <v>325827</v>
          </cell>
          <cell r="W1921" t="str">
            <v>325827 ikke i bruk</v>
          </cell>
          <cell r="X1921" t="str">
            <v>32 Teknisk Avdeling</v>
          </cell>
          <cell r="Y1921" t="str">
            <v>3258 Ikke i bruk</v>
          </cell>
        </row>
        <row r="1922">
          <cell r="V1922">
            <v>325900</v>
          </cell>
          <cell r="W1922" t="str">
            <v>325900 ikke i bruk</v>
          </cell>
          <cell r="X1922" t="str">
            <v>32 Teknisk Avdeling</v>
          </cell>
          <cell r="Y1922" t="str">
            <v>3259 Ikke i bruk</v>
          </cell>
        </row>
        <row r="1923">
          <cell r="V1923">
            <v>325901</v>
          </cell>
          <cell r="W1923" t="str">
            <v>325901 ikke i bruk</v>
          </cell>
          <cell r="X1923" t="str">
            <v>32 Teknisk Avdeling</v>
          </cell>
          <cell r="Y1923" t="str">
            <v>3259 Ikke i bruk</v>
          </cell>
        </row>
        <row r="1924">
          <cell r="V1924">
            <v>325902</v>
          </cell>
          <cell r="W1924" t="str">
            <v>325902 ikke i bruk</v>
          </cell>
          <cell r="X1924" t="str">
            <v>32 Teknisk Avdeling</v>
          </cell>
          <cell r="Y1924" t="str">
            <v>3259 Ikke i bruk</v>
          </cell>
        </row>
        <row r="1925">
          <cell r="V1925">
            <v>325903</v>
          </cell>
          <cell r="W1925" t="str">
            <v>325903 ikke i bruk</v>
          </cell>
          <cell r="X1925" t="str">
            <v>32 Teknisk Avdeling</v>
          </cell>
          <cell r="Y1925" t="str">
            <v>3259 Ikke i bruk</v>
          </cell>
        </row>
        <row r="1926">
          <cell r="V1926">
            <v>325904</v>
          </cell>
          <cell r="W1926" t="str">
            <v>325904 ikke i bruk</v>
          </cell>
          <cell r="X1926" t="str">
            <v>32 Teknisk Avdeling</v>
          </cell>
          <cell r="Y1926" t="str">
            <v>3259 Ikke i bruk</v>
          </cell>
        </row>
        <row r="1927">
          <cell r="V1927">
            <v>325905</v>
          </cell>
          <cell r="W1927" t="str">
            <v>325905 ikke i bruk</v>
          </cell>
          <cell r="X1927" t="str">
            <v>32 Teknisk Avdeling</v>
          </cell>
          <cell r="Y1927" t="str">
            <v>3259 Ikke i bruk</v>
          </cell>
        </row>
        <row r="1928">
          <cell r="V1928">
            <v>325906</v>
          </cell>
          <cell r="W1928" t="str">
            <v>325906 ikke i bruk</v>
          </cell>
          <cell r="X1928" t="str">
            <v>32 Teknisk Avdeling</v>
          </cell>
          <cell r="Y1928" t="str">
            <v>3259 Ikke i bruk</v>
          </cell>
        </row>
        <row r="1929">
          <cell r="V1929">
            <v>325907</v>
          </cell>
          <cell r="W1929" t="str">
            <v>325907 ikke i bruk</v>
          </cell>
          <cell r="X1929" t="str">
            <v>32 Teknisk Avdeling</v>
          </cell>
          <cell r="Y1929" t="str">
            <v>3259 Ikke i bruk</v>
          </cell>
        </row>
        <row r="1930">
          <cell r="V1930">
            <v>325908</v>
          </cell>
          <cell r="W1930" t="str">
            <v>325908 ikke i bruk</v>
          </cell>
          <cell r="X1930" t="str">
            <v>32 Teknisk Avdeling</v>
          </cell>
          <cell r="Y1930" t="str">
            <v>3259 Ikke i bruk</v>
          </cell>
        </row>
        <row r="1931">
          <cell r="V1931">
            <v>325910</v>
          </cell>
          <cell r="W1931" t="str">
            <v>325910 ikke i bruk</v>
          </cell>
          <cell r="X1931" t="str">
            <v>32 Teknisk Avdeling</v>
          </cell>
          <cell r="Y1931" t="str">
            <v>3259 Ikke i bruk</v>
          </cell>
        </row>
        <row r="1932">
          <cell r="V1932">
            <v>325911</v>
          </cell>
          <cell r="W1932" t="str">
            <v>325911 ikke i bruk</v>
          </cell>
          <cell r="X1932" t="str">
            <v>32 Teknisk Avdeling</v>
          </cell>
          <cell r="Y1932" t="str">
            <v>3259 Ikke i bruk</v>
          </cell>
        </row>
        <row r="1933">
          <cell r="V1933">
            <v>325912</v>
          </cell>
          <cell r="W1933" t="str">
            <v>325912 ikke i bruk</v>
          </cell>
          <cell r="X1933" t="str">
            <v>32 Teknisk Avdeling</v>
          </cell>
          <cell r="Y1933" t="str">
            <v>3259 Ikke i bruk</v>
          </cell>
        </row>
        <row r="1934">
          <cell r="V1934">
            <v>325913</v>
          </cell>
          <cell r="W1934" t="str">
            <v>325913 ikke i bruk</v>
          </cell>
          <cell r="X1934" t="str">
            <v>32 Teknisk Avdeling</v>
          </cell>
          <cell r="Y1934" t="str">
            <v>3259 Ikke i bruk</v>
          </cell>
        </row>
        <row r="1935">
          <cell r="V1935">
            <v>330000</v>
          </cell>
          <cell r="W1935" t="str">
            <v>330000 Universitetets senter for informasjonsteknologi</v>
          </cell>
          <cell r="X1935" t="str">
            <v>33 Usit - Univ Senter For Informasjonsteknologi</v>
          </cell>
          <cell r="Y1935" t="str">
            <v>3300 Usit - Univ Senter For Informasjonsteknologi</v>
          </cell>
        </row>
        <row r="1936">
          <cell r="V1936">
            <v>330010</v>
          </cell>
          <cell r="W1936" t="str">
            <v>330010 Administrasjonen</v>
          </cell>
          <cell r="X1936" t="str">
            <v>33 Usit - Univ Senter For Informasjonsteknologi</v>
          </cell>
          <cell r="Y1936" t="str">
            <v>3300 Usit - Univ Senter For Informasjonsteknologi</v>
          </cell>
        </row>
        <row r="1937">
          <cell r="V1937">
            <v>330020</v>
          </cell>
          <cell r="W1937" t="str">
            <v>330020 Adb-Seksjonen</v>
          </cell>
          <cell r="X1937" t="str">
            <v>33 Usit - Univ Senter For Informasjonsteknologi</v>
          </cell>
          <cell r="Y1937" t="str">
            <v>3320 ADB - seksjonen</v>
          </cell>
        </row>
        <row r="1938">
          <cell r="V1938">
            <v>330022</v>
          </cell>
          <cell r="W1938" t="str">
            <v>330022 Adb - Intern Gruppe</v>
          </cell>
          <cell r="X1938" t="str">
            <v>33 Usit - Univ Senter For Informasjonsteknologi</v>
          </cell>
          <cell r="Y1938" t="str">
            <v>3320 ADB - seksjonen</v>
          </cell>
        </row>
        <row r="1939">
          <cell r="V1939">
            <v>330026</v>
          </cell>
          <cell r="W1939" t="str">
            <v>330026 Adb - Ekstern Gruppe</v>
          </cell>
          <cell r="X1939" t="str">
            <v>33 Usit - Univ Senter For Informasjonsteknologi</v>
          </cell>
          <cell r="Y1939" t="str">
            <v>3320 ADB - seksjonen</v>
          </cell>
        </row>
        <row r="1940">
          <cell r="V1940">
            <v>330030</v>
          </cell>
          <cell r="W1940" t="str">
            <v>330030 Sydr - Syst Og Driftssekjonen</v>
          </cell>
          <cell r="X1940" t="str">
            <v>33 Usit - Univ Senter For Informasjonsteknologi</v>
          </cell>
          <cell r="Y1940" t="str">
            <v>3330 SYDR</v>
          </cell>
        </row>
        <row r="1941">
          <cell r="V1941">
            <v>330035</v>
          </cell>
          <cell r="W1941" t="str">
            <v>330035 Maskinromgruppe</v>
          </cell>
          <cell r="X1941" t="str">
            <v>33 Usit - Univ Senter For Informasjonsteknologi</v>
          </cell>
          <cell r="Y1941" t="str">
            <v>3330 SYDR</v>
          </cell>
        </row>
        <row r="1942">
          <cell r="V1942">
            <v>330040</v>
          </cell>
          <cell r="W1942" t="str">
            <v>330040 Systemdriftsgruppe</v>
          </cell>
          <cell r="X1942" t="str">
            <v>33 Usit - Univ Senter For Informasjonsteknologi</v>
          </cell>
          <cell r="Y1942" t="str">
            <v>3330 SYDR</v>
          </cell>
        </row>
        <row r="1943">
          <cell r="V1943">
            <v>330041</v>
          </cell>
          <cell r="W1943" t="str">
            <v>330041 Adb-Maskin</v>
          </cell>
          <cell r="X1943" t="str">
            <v>33 Usit - Univ Senter For Informasjonsteknologi</v>
          </cell>
          <cell r="Y1943" t="str">
            <v>3330 SYDR</v>
          </cell>
        </row>
        <row r="1944">
          <cell r="V1944">
            <v>330042</v>
          </cell>
          <cell r="W1944" t="str">
            <v>330042 Tungregning</v>
          </cell>
          <cell r="X1944" t="str">
            <v>33 Usit - Univ Senter For Informasjonsteknologi</v>
          </cell>
          <cell r="Y1944" t="str">
            <v>3330 SYDR</v>
          </cell>
        </row>
        <row r="1945">
          <cell r="V1945">
            <v>330045</v>
          </cell>
          <cell r="W1945" t="str">
            <v>330045 Arbeidsplassgruppe</v>
          </cell>
          <cell r="X1945" t="str">
            <v>33 Usit - Univ Senter For Informasjonsteknologi</v>
          </cell>
          <cell r="Y1945" t="str">
            <v>3330 SYDR</v>
          </cell>
        </row>
        <row r="1946">
          <cell r="V1946">
            <v>330050</v>
          </cell>
          <cell r="W1946" t="str">
            <v>330050 Nettgruppe</v>
          </cell>
          <cell r="X1946" t="str">
            <v>33 Usit - Univ Senter For Informasjonsteknologi</v>
          </cell>
          <cell r="Y1946" t="str">
            <v>3330 SYDR</v>
          </cell>
        </row>
        <row r="1947">
          <cell r="V1947">
            <v>330051</v>
          </cell>
          <cell r="W1947" t="str">
            <v>330051 Usit, Pabx</v>
          </cell>
          <cell r="X1947" t="str">
            <v>33 Usit - Univ Senter For Informasjonsteknologi</v>
          </cell>
          <cell r="Y1947" t="str">
            <v>3330 SYDR</v>
          </cell>
        </row>
        <row r="1948">
          <cell r="V1948">
            <v>330060</v>
          </cell>
          <cell r="W1948" t="str">
            <v>330060 Seksjon for opplærings-, dokument- og informasjonstjenester</v>
          </cell>
          <cell r="X1948" t="str">
            <v>33 Usit - Univ Senter For Informasjonsteknologi</v>
          </cell>
          <cell r="Y1948" t="str">
            <v>3360 ODI</v>
          </cell>
        </row>
        <row r="1949">
          <cell r="V1949">
            <v>330062</v>
          </cell>
          <cell r="W1949" t="str">
            <v>330062 Sgml-Gruppe</v>
          </cell>
          <cell r="X1949" t="str">
            <v>33 Usit - Univ Senter For Informasjonsteknologi</v>
          </cell>
          <cell r="Y1949" t="str">
            <v>3360 ODI</v>
          </cell>
        </row>
        <row r="1950">
          <cell r="V1950">
            <v>330064</v>
          </cell>
          <cell r="W1950" t="str">
            <v>330064 Web-Gruppe</v>
          </cell>
          <cell r="X1950" t="str">
            <v>33 Usit - Univ Senter For Informasjonsteknologi</v>
          </cell>
          <cell r="Y1950" t="str">
            <v>3360 ODI</v>
          </cell>
        </row>
        <row r="1951">
          <cell r="V1951">
            <v>330066</v>
          </cell>
          <cell r="W1951" t="str">
            <v>330066 OIi-Gruppe (Opplæring og Informasjon)</v>
          </cell>
          <cell r="X1951" t="str">
            <v>33 Usit - Univ Senter For Informasjonsteknologi</v>
          </cell>
          <cell r="Y1951" t="str">
            <v>3360 ODI</v>
          </cell>
        </row>
        <row r="1952">
          <cell r="V1952">
            <v>330070</v>
          </cell>
          <cell r="W1952" t="str">
            <v>330070 Prosjektseksjonen</v>
          </cell>
          <cell r="X1952" t="str">
            <v>33 Usit - Univ Senter For Informasjonsteknologi</v>
          </cell>
          <cell r="Y1952" t="str">
            <v>3370 Personal-, lønns- og organisasjonssystem</v>
          </cell>
        </row>
        <row r="1953">
          <cell r="V1953">
            <v>330080</v>
          </cell>
          <cell r="W1953" t="str">
            <v>330080 &lt;avsluttet 1999&gt;Tv-Forum</v>
          </cell>
          <cell r="X1953" t="str">
            <v>33 Usit - Univ Senter For Informasjonsteknologi</v>
          </cell>
          <cell r="Y1953" t="str">
            <v>3370 Personal-, lønns- og organisasjonssystem</v>
          </cell>
        </row>
        <row r="1954">
          <cell r="V1954">
            <v>330100</v>
          </cell>
          <cell r="W1954" t="str">
            <v>330100 IT-direktøren</v>
          </cell>
          <cell r="X1954" t="str">
            <v>33 Usit - Univ Senter For Informasjonsteknologi</v>
          </cell>
          <cell r="Y1954" t="str">
            <v>3301 USIT-direktøren</v>
          </cell>
        </row>
        <row r="1955">
          <cell r="V1955">
            <v>331000</v>
          </cell>
          <cell r="W1955" t="str">
            <v>331000 USITs administrasjon</v>
          </cell>
          <cell r="X1955" t="str">
            <v>33 Usit - Univ Senter For Informasjonsteknologi</v>
          </cell>
          <cell r="Y1955" t="str">
            <v>3310 Administrasjonen</v>
          </cell>
        </row>
        <row r="1956">
          <cell r="V1956">
            <v>331500</v>
          </cell>
          <cell r="W1956" t="str">
            <v>331500 SAPP,Seksjon for system- og applikasjonsdrift</v>
          </cell>
          <cell r="X1956" t="str">
            <v>33 Usit - Univ Senter For Informasjonsteknologi</v>
          </cell>
          <cell r="Y1956" t="str">
            <v>3315 Seksjon for System og Applkasjonsdrift</v>
          </cell>
        </row>
        <row r="1957">
          <cell r="V1957">
            <v>331510</v>
          </cell>
          <cell r="W1957" t="str">
            <v>331510 BSD, Gruppe for basis systemdrift</v>
          </cell>
          <cell r="X1957" t="str">
            <v>33 Usit - Univ Senter For Informasjonsteknologi</v>
          </cell>
          <cell r="Y1957" t="str">
            <v>3315 Seksjon for System og Applkasjonsdrift</v>
          </cell>
        </row>
        <row r="1958">
          <cell r="V1958">
            <v>331520</v>
          </cell>
          <cell r="W1958" t="str">
            <v>331520 GT, Gruppe for drift av grunntjenester</v>
          </cell>
          <cell r="X1958" t="str">
            <v>33 Usit - Univ Senter For Informasjonsteknologi</v>
          </cell>
          <cell r="Y1958" t="str">
            <v>3315 Seksjon for System og Applkasjonsdrift</v>
          </cell>
        </row>
        <row r="1959">
          <cell r="V1959">
            <v>331530</v>
          </cell>
          <cell r="W1959" t="str">
            <v>331530 DBA, Gruppe for databasedrift</v>
          </cell>
          <cell r="X1959" t="str">
            <v>33 Usit - Univ Senter For Informasjonsteknologi</v>
          </cell>
          <cell r="Y1959" t="str">
            <v>3315 Seksjon for System og Applkasjonsdrift</v>
          </cell>
        </row>
        <row r="1960">
          <cell r="V1960">
            <v>331540</v>
          </cell>
          <cell r="W1960" t="str">
            <v>331540 MG, Gruppe for maskinromsdrift</v>
          </cell>
          <cell r="X1960" t="str">
            <v>33 Usit - Univ Senter For Informasjonsteknologi</v>
          </cell>
          <cell r="Y1960" t="str">
            <v>3315 Seksjon for System og Applkasjonsdrift</v>
          </cell>
        </row>
        <row r="1961">
          <cell r="V1961">
            <v>331550</v>
          </cell>
          <cell r="W1961" t="str">
            <v>331550 GAP, Gruppe for applikasjonsdrift</v>
          </cell>
          <cell r="X1961" t="str">
            <v>33 Usit - Univ Senter For Informasjonsteknologi</v>
          </cell>
          <cell r="Y1961" t="str">
            <v>3315 Seksjon for System og Applkasjonsdrift</v>
          </cell>
        </row>
        <row r="1962">
          <cell r="V1962">
            <v>331560</v>
          </cell>
          <cell r="W1962" t="str">
            <v>331560 Houston, USITs driftssenter</v>
          </cell>
          <cell r="X1962" t="str">
            <v>33 Usit - Univ Senter For Informasjonsteknologi</v>
          </cell>
          <cell r="Y1962" t="str">
            <v>3315 Seksjon for System og Applkasjonsdrift</v>
          </cell>
        </row>
        <row r="1963">
          <cell r="V1963">
            <v>332000</v>
          </cell>
          <cell r="W1963" t="str">
            <v>332000 ADB-seksjonen</v>
          </cell>
          <cell r="X1963" t="str">
            <v>33 Usit - Univ Senter For Informasjonsteknologi</v>
          </cell>
          <cell r="Y1963" t="str">
            <v>3320 ADB - seksjonen</v>
          </cell>
        </row>
        <row r="1964">
          <cell r="V1964">
            <v>332010</v>
          </cell>
          <cell r="W1964" t="str">
            <v>332010 ADB - interngruppe</v>
          </cell>
          <cell r="X1964" t="str">
            <v>33 Usit - Univ Senter For Informasjonsteknologi</v>
          </cell>
          <cell r="Y1964" t="str">
            <v>3320 ADB - seksjonen</v>
          </cell>
        </row>
        <row r="1965">
          <cell r="V1965">
            <v>332020</v>
          </cell>
          <cell r="W1965" t="str">
            <v>332020 ADB - eksterngruppe</v>
          </cell>
          <cell r="X1965" t="str">
            <v>33 Usit - Univ Senter For Informasjonsteknologi</v>
          </cell>
          <cell r="Y1965" t="str">
            <v>3320 ADB - seksjonen</v>
          </cell>
        </row>
        <row r="1966">
          <cell r="V1966">
            <v>332500</v>
          </cell>
          <cell r="W1966" t="str">
            <v>332500 SUAF, Seksjon for utvikling av administrative fellessystemer</v>
          </cell>
          <cell r="X1966" t="str">
            <v>33 Usit - Univ Senter For Informasjonsteknologi</v>
          </cell>
          <cell r="Y1966" t="str">
            <v>3325 Seksjon for Utvikling av Admin. Fellessystemer</v>
          </cell>
        </row>
        <row r="1967">
          <cell r="V1967">
            <v>332510</v>
          </cell>
          <cell r="W1967" t="str">
            <v>332510 FS, Gruppe for felles studentsystem</v>
          </cell>
          <cell r="X1967" t="str">
            <v>33 Usit - Univ Senter For Informasjonsteknologi</v>
          </cell>
          <cell r="Y1967" t="str">
            <v>3325 Seksjon for Utvikling av Admin. Fellessystemer</v>
          </cell>
        </row>
        <row r="1968">
          <cell r="V1968">
            <v>332520</v>
          </cell>
          <cell r="W1968" t="str">
            <v>332520 Gruppe for samordna opptak</v>
          </cell>
          <cell r="X1968" t="str">
            <v>33 Usit - Univ Senter For Informasjonsteknologi</v>
          </cell>
          <cell r="Y1968" t="str">
            <v>3325 Seksjon for Utvikling av Admin. Fellessystemer</v>
          </cell>
        </row>
        <row r="1969">
          <cell r="V1969">
            <v>332530</v>
          </cell>
          <cell r="W1969" t="str">
            <v>332530 Gruppe for LT</v>
          </cell>
          <cell r="X1969" t="str">
            <v>33 Usit - Univ Senter For Informasjonsteknologi</v>
          </cell>
          <cell r="Y1969" t="str">
            <v>3325 Seksjon for Utvikling av Admin. Fellessystemer</v>
          </cell>
        </row>
        <row r="1970">
          <cell r="V1970">
            <v>332540</v>
          </cell>
          <cell r="W1970" t="str">
            <v>332540 FUS, Gruppe for fellesutviklete systemer</v>
          </cell>
          <cell r="X1970" t="str">
            <v>33 Usit - Univ Senter For Informasjonsteknologi</v>
          </cell>
          <cell r="Y1970" t="str">
            <v>3325 Seksjon for Utvikling av Admin. Fellessystemer</v>
          </cell>
        </row>
        <row r="1971">
          <cell r="V1971">
            <v>333000</v>
          </cell>
          <cell r="W1971" t="str">
            <v>333000 System- og driftsseksjonen</v>
          </cell>
          <cell r="X1971" t="str">
            <v>33 Usit - Univ Senter For Informasjonsteknologi</v>
          </cell>
          <cell r="Y1971" t="str">
            <v>3330 SYDR</v>
          </cell>
        </row>
        <row r="1972">
          <cell r="V1972">
            <v>333010</v>
          </cell>
          <cell r="W1972" t="str">
            <v>333010 Prosjektgruppe</v>
          </cell>
          <cell r="X1972" t="str">
            <v>33 Usit - Univ Senter For Informasjonsteknologi</v>
          </cell>
          <cell r="Y1972" t="str">
            <v>3330 SYDR</v>
          </cell>
        </row>
        <row r="1973">
          <cell r="V1973">
            <v>333035</v>
          </cell>
          <cell r="W1973" t="str">
            <v>333035 Maskinromgruppe</v>
          </cell>
          <cell r="X1973" t="str">
            <v>33 Usit - Univ Senter For Informasjonsteknologi</v>
          </cell>
          <cell r="Y1973" t="str">
            <v>3330 SYDR</v>
          </cell>
        </row>
        <row r="1974">
          <cell r="V1974">
            <v>333040</v>
          </cell>
          <cell r="W1974" t="str">
            <v>333040 Systemgruppe</v>
          </cell>
          <cell r="X1974" t="str">
            <v>33 Usit - Univ Senter For Informasjonsteknologi</v>
          </cell>
          <cell r="Y1974" t="str">
            <v>3330 SYDR</v>
          </cell>
        </row>
        <row r="1975">
          <cell r="V1975">
            <v>333042</v>
          </cell>
          <cell r="W1975" t="str">
            <v>333042 &lt;avsluttet 1999&gt;ADB - Maskin</v>
          </cell>
          <cell r="X1975" t="str">
            <v>33 Usit - Univ Senter For Informasjonsteknologi</v>
          </cell>
          <cell r="Y1975" t="str">
            <v>3330 SYDR</v>
          </cell>
        </row>
        <row r="1976">
          <cell r="V1976">
            <v>333050</v>
          </cell>
          <cell r="W1976" t="str">
            <v>333050 Arbeidsplassgruppe</v>
          </cell>
          <cell r="X1976" t="str">
            <v>33 Usit - Univ Senter For Informasjonsteknologi</v>
          </cell>
          <cell r="Y1976" t="str">
            <v>3330 SYDR</v>
          </cell>
        </row>
        <row r="1977">
          <cell r="V1977">
            <v>333060</v>
          </cell>
          <cell r="W1977" t="str">
            <v>333060 Nettgruppe</v>
          </cell>
          <cell r="X1977" t="str">
            <v>33 Usit - Univ Senter For Informasjonsteknologi</v>
          </cell>
          <cell r="Y1977" t="str">
            <v>3330 SYDR</v>
          </cell>
        </row>
        <row r="1978">
          <cell r="V1978">
            <v>333061</v>
          </cell>
          <cell r="W1978" t="str">
            <v>333061 PABX (telefoni)</v>
          </cell>
          <cell r="X1978" t="str">
            <v>33 Usit - Univ Senter For Informasjonsteknologi</v>
          </cell>
          <cell r="Y1978" t="str">
            <v>3340 Seksjon for Arbeidsplassgruppe</v>
          </cell>
        </row>
        <row r="1979">
          <cell r="V1979">
            <v>333070</v>
          </cell>
          <cell r="W1979" t="str">
            <v>333070 Tungregnegruppe</v>
          </cell>
          <cell r="X1979" t="str">
            <v>33 Usit - Univ Senter For Informasjonsteknologi</v>
          </cell>
          <cell r="Y1979" t="str">
            <v>3340 Seksjon for Arbeidsplassgruppe</v>
          </cell>
        </row>
        <row r="1980">
          <cell r="V1980">
            <v>333500</v>
          </cell>
          <cell r="W1980" t="str">
            <v>333500 USIT, Seksjon for IP-nettverk og telefoni</v>
          </cell>
          <cell r="X1980" t="str">
            <v>33 Usit - Univ Senter For Informasjonsteknologi</v>
          </cell>
          <cell r="Y1980" t="str">
            <v>3335 Seksjon for IP- Nettverk og Telefoni</v>
          </cell>
        </row>
        <row r="1981">
          <cell r="V1981">
            <v>333510</v>
          </cell>
          <cell r="W1981" t="str">
            <v>333510 Telefoni</v>
          </cell>
          <cell r="X1981" t="str">
            <v>33 Usit - Univ Senter For Informasjonsteknologi</v>
          </cell>
          <cell r="Y1981" t="str">
            <v>3335 Seksjon for IP- Nettverk og Telefoni</v>
          </cell>
        </row>
        <row r="1982">
          <cell r="V1982">
            <v>334000</v>
          </cell>
          <cell r="W1982" t="str">
            <v>334000 SAS, Seksjon for arbeidsplasstøtte</v>
          </cell>
          <cell r="X1982" t="str">
            <v>33 Usit - Univ Senter For Informasjonsteknologi</v>
          </cell>
          <cell r="Y1982" t="str">
            <v>3340 Seksjon for Arbeidsplassgruppe</v>
          </cell>
        </row>
        <row r="1983">
          <cell r="V1983">
            <v>334010</v>
          </cell>
          <cell r="W1983" t="str">
            <v>334010 Gruppe for Windows infrastruktur</v>
          </cell>
          <cell r="X1983" t="str">
            <v>33 Usit - Univ Senter For Informasjonsteknologi</v>
          </cell>
          <cell r="Y1983" t="str">
            <v>3340 Seksjon for Arbeidsplassgruppe</v>
          </cell>
        </row>
        <row r="1984">
          <cell r="V1984">
            <v>334020</v>
          </cell>
          <cell r="W1984" t="str">
            <v>334020 Løsninger for installasjon av programvare og klientdrift</v>
          </cell>
          <cell r="X1984" t="str">
            <v>33 Usit - Univ Senter For Informasjonsteknologi</v>
          </cell>
          <cell r="Y1984" t="str">
            <v>3340 Seksjon for Arbeidsplassgruppe</v>
          </cell>
        </row>
        <row r="1985">
          <cell r="V1985">
            <v>334030</v>
          </cell>
          <cell r="W1985" t="str">
            <v>334030 OI, Gruppe for opplæring og informasjon</v>
          </cell>
          <cell r="X1985" t="str">
            <v>33 Usit - Univ Senter For Informasjonsteknologi</v>
          </cell>
          <cell r="Y1985" t="str">
            <v>3340 Seksjon for Arbeidsplassgruppe</v>
          </cell>
        </row>
        <row r="1986">
          <cell r="V1986">
            <v>334040</v>
          </cell>
          <cell r="W1986" t="str">
            <v>334040 Gruppe for lokal IT-støtte</v>
          </cell>
          <cell r="X1986" t="str">
            <v>33 Usit - Univ Senter For Informasjonsteknologi</v>
          </cell>
          <cell r="Y1986" t="str">
            <v>3340 Seksjon for Arbeidsplassgruppe</v>
          </cell>
        </row>
        <row r="1987">
          <cell r="V1987">
            <v>334405</v>
          </cell>
          <cell r="W1987" t="str">
            <v>334405 Gal registrering</v>
          </cell>
          <cell r="X1987" t="str">
            <v>33 Usit - Univ Senter For Informasjonsteknologi</v>
          </cell>
          <cell r="Y1987" t="str">
            <v>3344 Gal registrering</v>
          </cell>
        </row>
        <row r="1988">
          <cell r="V1988">
            <v>334411</v>
          </cell>
          <cell r="W1988" t="str">
            <v>334411 Gal registrering</v>
          </cell>
          <cell r="X1988" t="str">
            <v>33 Usit - Univ Senter For Informasjonsteknologi</v>
          </cell>
          <cell r="Y1988" t="str">
            <v>3344 Gal registrering</v>
          </cell>
        </row>
        <row r="1989">
          <cell r="V1989">
            <v>334413</v>
          </cell>
          <cell r="W1989" t="str">
            <v>334413 Gal registrering</v>
          </cell>
          <cell r="X1989" t="str">
            <v>33 Usit - Univ Senter For Informasjonsteknologi</v>
          </cell>
          <cell r="Y1989" t="str">
            <v>3344 Gal registrering</v>
          </cell>
        </row>
        <row r="1990">
          <cell r="V1990">
            <v>334414</v>
          </cell>
          <cell r="W1990" t="str">
            <v>334414 Gal registrering</v>
          </cell>
          <cell r="X1990" t="str">
            <v>33 Usit - Univ Senter For Informasjonsteknologi</v>
          </cell>
          <cell r="Y1990" t="str">
            <v>3344 Gal registrering</v>
          </cell>
        </row>
        <row r="1991">
          <cell r="V1991">
            <v>335000</v>
          </cell>
          <cell r="W1991" t="str">
            <v>335000 SAUS, Seksjon for applikasjonsutvikling og systemstøtte</v>
          </cell>
          <cell r="X1991" t="str">
            <v>33 Usit - Univ Senter For Informasjonsteknologi</v>
          </cell>
          <cell r="Y1991" t="str">
            <v>3350 Seksjon for Applikasjonsutvikling og Systemstøtte</v>
          </cell>
        </row>
        <row r="1992">
          <cell r="V1992">
            <v>335010</v>
          </cell>
          <cell r="W1992" t="str">
            <v>335010 Gruppe for utvikling av nettsteder</v>
          </cell>
          <cell r="X1992" t="str">
            <v>33 Usit - Univ Senter For Informasjonsteknologi</v>
          </cell>
          <cell r="Y1992" t="str">
            <v>3350 Seksjon for Applikasjonsutvikling og Systemstøtte</v>
          </cell>
        </row>
        <row r="1993">
          <cell r="V1993">
            <v>335020</v>
          </cell>
          <cell r="W1993" t="str">
            <v>335020 Gruppe for utvikling av Web-applikasjoner</v>
          </cell>
          <cell r="X1993" t="str">
            <v>33 Usit - Univ Senter For Informasjonsteknologi</v>
          </cell>
          <cell r="Y1993" t="str">
            <v>3350 Seksjon for Applikasjonsutvikling og Systemstøtte</v>
          </cell>
        </row>
        <row r="1994">
          <cell r="V1994">
            <v>335030</v>
          </cell>
          <cell r="W1994" t="str">
            <v>335030 Gruppe for Administrative Applikasjoner</v>
          </cell>
          <cell r="X1994" t="str">
            <v>33 Usit - Univ Senter For Informasjonsteknologi</v>
          </cell>
          <cell r="Y1994" t="str">
            <v>3350 Seksjon for Applikasjonsutvikling og Systemstøtte</v>
          </cell>
        </row>
        <row r="1995">
          <cell r="V1995">
            <v>335050</v>
          </cell>
          <cell r="W1995" t="str">
            <v>335050 Gruppe for publiseringsløsning</v>
          </cell>
          <cell r="X1995" t="str">
            <v>33 Usit - Univ Senter For Informasjonsteknologi</v>
          </cell>
          <cell r="Y1995" t="str">
            <v>3350 Seksjon for Applikasjonsutvikling og Systemstøtte</v>
          </cell>
        </row>
        <row r="1996">
          <cell r="V1996">
            <v>336000</v>
          </cell>
          <cell r="W1996" t="str">
            <v>336000 Seksjon for opplæring, dokumentasjon og informasjon</v>
          </cell>
          <cell r="X1996" t="str">
            <v>33 Usit - Univ Senter For Informasjonsteknologi</v>
          </cell>
          <cell r="Y1996" t="str">
            <v>3360 ODI</v>
          </cell>
        </row>
        <row r="1997">
          <cell r="V1997">
            <v>336010</v>
          </cell>
          <cell r="W1997" t="str">
            <v>336010 SGML - gruppe</v>
          </cell>
          <cell r="X1997" t="str">
            <v>33 Usit - Univ Senter For Informasjonsteknologi</v>
          </cell>
          <cell r="Y1997" t="str">
            <v>3360 ODI</v>
          </cell>
        </row>
        <row r="1998">
          <cell r="V1998">
            <v>336020</v>
          </cell>
          <cell r="W1998" t="str">
            <v>336020 WEB - gruppe</v>
          </cell>
          <cell r="X1998" t="str">
            <v>33 Usit - Univ Senter For Informasjonsteknologi</v>
          </cell>
          <cell r="Y1998" t="str">
            <v>3360 ODI</v>
          </cell>
        </row>
        <row r="1999">
          <cell r="V1999">
            <v>336030</v>
          </cell>
          <cell r="W1999" t="str">
            <v>336030 OI - gruppe (opplærning og informasjon)</v>
          </cell>
          <cell r="X1999" t="str">
            <v>33 Usit - Univ Senter For Informasjonsteknologi</v>
          </cell>
          <cell r="Y1999" t="str">
            <v>3360 ODI</v>
          </cell>
        </row>
        <row r="2000">
          <cell r="V2000">
            <v>336040</v>
          </cell>
          <cell r="W2000" t="str">
            <v>336040 DML-gruppe</v>
          </cell>
          <cell r="X2000" t="str">
            <v>33 Usit - Univ Senter For Informasjonsteknologi</v>
          </cell>
          <cell r="Y2000" t="str">
            <v>3360 ODI</v>
          </cell>
        </row>
        <row r="2001">
          <cell r="V2001">
            <v>337000</v>
          </cell>
          <cell r="W2001" t="str">
            <v>337000 Personal-, lønns- og organisasjonssystemer</v>
          </cell>
          <cell r="X2001" t="str">
            <v>33 Usit - Univ Senter For Informasjonsteknologi</v>
          </cell>
          <cell r="Y2001" t="str">
            <v>3370 Personal-, lønns- og organisasjonssystem</v>
          </cell>
        </row>
        <row r="2002">
          <cell r="V2002">
            <v>338000</v>
          </cell>
          <cell r="W2002" t="str">
            <v>338000 SUF, Seksjon for utdannings- og forskningsstøtte</v>
          </cell>
          <cell r="X2002" t="str">
            <v>33 Usit - Univ Senter For Informasjonsteknologi</v>
          </cell>
          <cell r="Y2002" t="str">
            <v>3380 Seksjon for Utdanning og Forskningsstøtte</v>
          </cell>
        </row>
        <row r="2003">
          <cell r="V2003">
            <v>338010</v>
          </cell>
          <cell r="W2003" t="str">
            <v>338010 VD, Gruppe for vitenskapelig databehandling</v>
          </cell>
          <cell r="X2003" t="str">
            <v>33 Usit - Univ Senter For Informasjonsteknologi</v>
          </cell>
          <cell r="Y2003" t="str">
            <v>3380 Seksjon for Utdanning og Forskningsstøtte</v>
          </cell>
        </row>
        <row r="2004">
          <cell r="V2004">
            <v>338020</v>
          </cell>
          <cell r="W2004" t="str">
            <v>338020 DML, Gruppe for digitale medier i læring</v>
          </cell>
          <cell r="X2004" t="str">
            <v>33 Usit - Univ Senter For Informasjonsteknologi</v>
          </cell>
          <cell r="Y2004" t="str">
            <v>3380 Seksjon for Utdanning og Forskningsstøtte</v>
          </cell>
        </row>
        <row r="2005">
          <cell r="V2005">
            <v>338030</v>
          </cell>
          <cell r="W2005" t="str">
            <v>338030 Gruppe for digital samlingsforvaltning</v>
          </cell>
          <cell r="X2005" t="str">
            <v>33 Usit - Univ Senter For Informasjonsteknologi</v>
          </cell>
          <cell r="Y2005" t="str">
            <v>3380 Seksjon for Utdanning og Forskningsstøtte</v>
          </cell>
        </row>
        <row r="2006">
          <cell r="V2006">
            <v>340000</v>
          </cell>
          <cell r="W2006" t="str">
            <v>340000 Universitetsbiblioteket i Oslo</v>
          </cell>
          <cell r="X2006" t="str">
            <v>34 Universitetsbiblioteket</v>
          </cell>
          <cell r="Y2006" t="str">
            <v>3400 Universitetsbiblioteket</v>
          </cell>
        </row>
        <row r="2007">
          <cell r="V2007">
            <v>340001</v>
          </cell>
          <cell r="W2007" t="str">
            <v>340001 &lt;avsluttet 1999&gt;Nytt UB-Bygg</v>
          </cell>
          <cell r="X2007" t="str">
            <v>34 Universitetsbiblioteket</v>
          </cell>
          <cell r="Y2007" t="str">
            <v>3400 Universitetsbiblioteket</v>
          </cell>
        </row>
        <row r="2008">
          <cell r="V2008">
            <v>340002</v>
          </cell>
          <cell r="W2008" t="str">
            <v>340002 &lt;avsluttet 1999&gt;IT-Seksjonen</v>
          </cell>
          <cell r="X2008" t="str">
            <v>34 Universitetsbiblioteket</v>
          </cell>
          <cell r="Y2008" t="str">
            <v>3400 Universitetsbiblioteket</v>
          </cell>
        </row>
        <row r="2009">
          <cell r="V2009">
            <v>340003</v>
          </cell>
          <cell r="W2009" t="str">
            <v>340003 &lt;avsluttet 1999&gt;Konvertering, Ub</v>
          </cell>
          <cell r="X2009" t="str">
            <v>34 Universitetsbiblioteket</v>
          </cell>
          <cell r="Y2009" t="str">
            <v>3400 Universitetsbiblioteket</v>
          </cell>
        </row>
        <row r="2010">
          <cell r="V2010">
            <v>340010</v>
          </cell>
          <cell r="W2010" t="str">
            <v>340010 &lt;avsluttet 1999&gt;UB felles</v>
          </cell>
          <cell r="X2010" t="str">
            <v>34 Universitetsbiblioteket</v>
          </cell>
          <cell r="Y2010" t="str">
            <v>3400 Universitetsbiblioteket</v>
          </cell>
        </row>
        <row r="2011">
          <cell r="V2011">
            <v>340011</v>
          </cell>
          <cell r="W2011" t="str">
            <v>340011 &lt;avsluttet 1999&gt;Administrasjonen</v>
          </cell>
          <cell r="X2011" t="str">
            <v>34 Universitetsbiblioteket</v>
          </cell>
          <cell r="Y2011" t="str">
            <v>3400 Universitetsbiblioteket</v>
          </cell>
        </row>
        <row r="2012">
          <cell r="V2012">
            <v>340012</v>
          </cell>
          <cell r="W2012" t="str">
            <v>340012 &lt;avsluttet 1999&gt;Bibsys</v>
          </cell>
          <cell r="X2012" t="str">
            <v>34 Universitetsbiblioteket</v>
          </cell>
          <cell r="Y2012" t="str">
            <v>3400 Universitetsbiblioteket</v>
          </cell>
        </row>
        <row r="2013">
          <cell r="V2013">
            <v>340013</v>
          </cell>
          <cell r="W2013" t="str">
            <v>340013 &lt;avsluttet 1999&gt;Trykkeriet, Ub</v>
          </cell>
          <cell r="X2013" t="str">
            <v>34 Universitetsbiblioteket</v>
          </cell>
          <cell r="Y2013" t="str">
            <v>3400 Universitetsbiblioteket</v>
          </cell>
        </row>
        <row r="2014">
          <cell r="V2014">
            <v>340014</v>
          </cell>
          <cell r="W2014" t="str">
            <v>340014 &lt;avsluttet 1999&gt;Bokbinderiet</v>
          </cell>
          <cell r="X2014" t="str">
            <v>34 Universitetsbiblioteket</v>
          </cell>
          <cell r="Y2014" t="str">
            <v>3400 Universitetsbiblioteket</v>
          </cell>
        </row>
        <row r="2015">
          <cell r="V2015">
            <v>340020</v>
          </cell>
          <cell r="W2015" t="str">
            <v>340020 &lt;avsluttet 1999&gt;Bibliografisk Avd, Ub</v>
          </cell>
          <cell r="X2015" t="str">
            <v>34 Universitetsbiblioteket</v>
          </cell>
          <cell r="Y2015" t="str">
            <v>3400 Universitetsbiblioteket</v>
          </cell>
        </row>
        <row r="2016">
          <cell r="V2016">
            <v>340030</v>
          </cell>
          <cell r="W2016" t="str">
            <v>340030 &lt;avsluttet 1999&gt;Samlingsavdelingen, Ub</v>
          </cell>
          <cell r="X2016" t="str">
            <v>34 Universitetsbiblioteket</v>
          </cell>
          <cell r="Y2016" t="str">
            <v>3400 Universitetsbiblioteket</v>
          </cell>
        </row>
        <row r="2017">
          <cell r="V2017">
            <v>340040</v>
          </cell>
          <cell r="W2017" t="str">
            <v>340040 &lt;avsluttet 1999&gt;Publikumsavd, Ub</v>
          </cell>
          <cell r="X2017" t="str">
            <v>34 Universitetsbiblioteket</v>
          </cell>
          <cell r="Y2017" t="str">
            <v>3400 Universitetsbiblioteket</v>
          </cell>
        </row>
        <row r="2018">
          <cell r="V2018">
            <v>340050</v>
          </cell>
          <cell r="W2018" t="str">
            <v>340050 &lt;avsluttet 1999&gt;Bil- og Budtjenesten, UB</v>
          </cell>
          <cell r="X2018" t="str">
            <v>34 Universitetsbiblioteket</v>
          </cell>
          <cell r="Y2018" t="str">
            <v>3400 Universitetsbiblioteket</v>
          </cell>
        </row>
        <row r="2019">
          <cell r="V2019">
            <v>340100</v>
          </cell>
          <cell r="W2019" t="str">
            <v>340100 UB-direktør</v>
          </cell>
          <cell r="X2019" t="str">
            <v>34 Universitetsbiblioteket</v>
          </cell>
          <cell r="Y2019" t="str">
            <v>3401 UB felles</v>
          </cell>
        </row>
        <row r="2020">
          <cell r="V2020">
            <v>340110</v>
          </cell>
          <cell r="W2020" t="str">
            <v>340110 Universitetsbiblioteket, administrasjonen</v>
          </cell>
          <cell r="X2020" t="str">
            <v>34 Universitetsbiblioteket</v>
          </cell>
          <cell r="Y2020" t="str">
            <v>3401 UB felles</v>
          </cell>
        </row>
        <row r="2021">
          <cell r="V2021">
            <v>340120</v>
          </cell>
          <cell r="W2021" t="str">
            <v>340120 Universitetsbiblioteket, digitale tjenester</v>
          </cell>
          <cell r="X2021" t="str">
            <v>34 Universitetsbiblioteket</v>
          </cell>
          <cell r="Y2021" t="str">
            <v>3401 UB felles</v>
          </cell>
        </row>
        <row r="2022">
          <cell r="V2022">
            <v>340130</v>
          </cell>
          <cell r="W2022" t="str">
            <v>340130 Bibsys</v>
          </cell>
          <cell r="X2022" t="str">
            <v>34 Universitetsbiblioteket</v>
          </cell>
          <cell r="Y2022" t="str">
            <v>3401 UB felles</v>
          </cell>
        </row>
        <row r="2023">
          <cell r="V2023">
            <v>340400</v>
          </cell>
          <cell r="W2023" t="str">
            <v>340400 Denne er lagt inn feil av Lars Myhrvold.</v>
          </cell>
          <cell r="X2023" t="str">
            <v>34 Universitetsbiblioteket</v>
          </cell>
          <cell r="Y2023" t="str">
            <v>3401 UB felles</v>
          </cell>
        </row>
        <row r="2024">
          <cell r="V2024">
            <v>341100</v>
          </cell>
          <cell r="W2024" t="str">
            <v>341100 &lt;avsluttet 1999&gt;Fakultetsbiblioteket Teologisk Fak.</v>
          </cell>
          <cell r="X2024" t="str">
            <v>34 Universitetsbiblioteket</v>
          </cell>
          <cell r="Y2024" t="str">
            <v>3411 &lt;avsluttet 1999&gt;Fakultetsbiblioteket Teologisk Fak.</v>
          </cell>
        </row>
        <row r="2025">
          <cell r="V2025">
            <v>341110</v>
          </cell>
          <cell r="W2025" t="str">
            <v>341110 &lt;avsluttet 1999&gt;Fellestjenester</v>
          </cell>
          <cell r="X2025" t="str">
            <v>34 Universitetsbiblioteket</v>
          </cell>
          <cell r="Y2025" t="str">
            <v>3411 &lt;avsluttet 1999&gt;Fakultetsbiblioteket Teologisk Fak.</v>
          </cell>
        </row>
        <row r="2026">
          <cell r="V2026">
            <v>341120</v>
          </cell>
          <cell r="W2026" t="str">
            <v>341120 &lt;avsluttet 1999&gt;Samlinger</v>
          </cell>
          <cell r="X2026" t="str">
            <v>34 Universitetsbiblioteket</v>
          </cell>
          <cell r="Y2026" t="str">
            <v>3411 &lt;avsluttet 1999&gt;Fakultetsbiblioteket Teologisk Fak.</v>
          </cell>
        </row>
        <row r="2027">
          <cell r="V2027">
            <v>341130</v>
          </cell>
          <cell r="W2027" t="str">
            <v>341130 &lt;avsluttet 1999&gt;Ub, Produksjon Av Cd-Rom</v>
          </cell>
          <cell r="X2027" t="str">
            <v>34 Universitetsbiblioteket</v>
          </cell>
          <cell r="Y2027" t="str">
            <v>3411 &lt;avsluttet 1999&gt;Fakultetsbiblioteket Teologisk Fak.</v>
          </cell>
        </row>
        <row r="2028">
          <cell r="V2028">
            <v>341200</v>
          </cell>
          <cell r="W2028" t="str">
            <v>341200 Det juridiske fakultetsbibliotek</v>
          </cell>
          <cell r="X2028" t="str">
            <v>34 Universitetsbiblioteket</v>
          </cell>
          <cell r="Y2028" t="str">
            <v>3412 Fakultetsbiblioteket Jus</v>
          </cell>
        </row>
        <row r="2029">
          <cell r="V2029">
            <v>341201</v>
          </cell>
          <cell r="W2029" t="str">
            <v>341201 Fellesbiblioteket JUS</v>
          </cell>
          <cell r="X2029" t="str">
            <v>34 Universitetsbiblioteket</v>
          </cell>
          <cell r="Y2029" t="str">
            <v>3412 Fakultetsbiblioteket Jus</v>
          </cell>
        </row>
        <row r="2030">
          <cell r="V2030">
            <v>341205</v>
          </cell>
          <cell r="W2030" t="str">
            <v>341205 De Juridiske Lesesaler</v>
          </cell>
          <cell r="X2030" t="str">
            <v>34 Universitetsbiblioteket</v>
          </cell>
          <cell r="Y2030" t="str">
            <v>3412 Fakultetsbiblioteket Jus</v>
          </cell>
        </row>
        <row r="2031">
          <cell r="V2031">
            <v>341206</v>
          </cell>
          <cell r="W2031" t="str">
            <v>341206 Studentbiblioteket DN</v>
          </cell>
          <cell r="X2031" t="str">
            <v>34 Universitetsbiblioteket</v>
          </cell>
          <cell r="Y2031" t="str">
            <v>3412 Fakultetsbiblioteket Jus</v>
          </cell>
        </row>
        <row r="2032">
          <cell r="V2032">
            <v>341210</v>
          </cell>
          <cell r="W2032" t="str">
            <v>341210 Biblioteket ved Institutt for kriminologi og rettssosiologi</v>
          </cell>
          <cell r="X2032" t="str">
            <v>34 Universitetsbiblioteket</v>
          </cell>
          <cell r="Y2032" t="str">
            <v>3412 Fakultetsbiblioteket Jus</v>
          </cell>
        </row>
        <row r="2033">
          <cell r="V2033">
            <v>341215</v>
          </cell>
          <cell r="W2033" t="str">
            <v>341215 Privatrettbiblioteket</v>
          </cell>
          <cell r="X2033" t="str">
            <v>34 Universitetsbiblioteket</v>
          </cell>
          <cell r="Y2033" t="str">
            <v>3412 Fakultetsbiblioteket Jus</v>
          </cell>
        </row>
        <row r="2034">
          <cell r="V2034">
            <v>341220</v>
          </cell>
          <cell r="W2034" t="str">
            <v>341220 Biblioteket ved Institutt for privatrett</v>
          </cell>
          <cell r="X2034" t="str">
            <v>34 Universitetsbiblioteket</v>
          </cell>
          <cell r="Y2034" t="str">
            <v>3412 Fakultetsbiblioteket Jus</v>
          </cell>
        </row>
        <row r="2035">
          <cell r="V2035">
            <v>341221</v>
          </cell>
          <cell r="W2035" t="str">
            <v>341221 Biblioteket ved Senter for rettsinformatikk</v>
          </cell>
          <cell r="X2035" t="str">
            <v>34 Universitetsbiblioteket</v>
          </cell>
          <cell r="Y2035" t="str">
            <v>3412 Fakultetsbiblioteket Jus</v>
          </cell>
        </row>
        <row r="2036">
          <cell r="V2036">
            <v>341222</v>
          </cell>
          <cell r="W2036" t="str">
            <v>341222 Bibliotek for Forvaltningsinfo</v>
          </cell>
          <cell r="X2036" t="str">
            <v>34 Universitetsbiblioteket</v>
          </cell>
          <cell r="Y2036" t="str">
            <v>3412 Fakultetsbiblioteket Jus</v>
          </cell>
        </row>
        <row r="2037">
          <cell r="V2037">
            <v>341225</v>
          </cell>
          <cell r="W2037" t="str">
            <v>341225 Biblioteket Ved Inst. Rettsinformatikk</v>
          </cell>
          <cell r="X2037" t="str">
            <v>34 Universitetsbiblioteket</v>
          </cell>
          <cell r="Y2037" t="str">
            <v>3412 Fakultetsbiblioteket Jus</v>
          </cell>
        </row>
        <row r="2038">
          <cell r="V2038">
            <v>341230</v>
          </cell>
          <cell r="W2038" t="str">
            <v>341230 Bibl For Inst For Rettssos</v>
          </cell>
          <cell r="X2038" t="str">
            <v>34 Universitetsbiblioteket</v>
          </cell>
          <cell r="Y2038" t="str">
            <v>3412 Fakultetsbiblioteket Jus</v>
          </cell>
        </row>
        <row r="2039">
          <cell r="V2039">
            <v>341240</v>
          </cell>
          <cell r="W2039" t="str">
            <v>341240 Biblioteket for Nordisk institutt for sjørett</v>
          </cell>
          <cell r="X2039" t="str">
            <v>34 Universitetsbiblioteket</v>
          </cell>
          <cell r="Y2039" t="str">
            <v>3412 Fakultetsbiblioteket Jus</v>
          </cell>
        </row>
        <row r="2040">
          <cell r="V2040">
            <v>341241</v>
          </cell>
          <cell r="W2040" t="str">
            <v>341241 Biblioteket ved Senter for Europarett</v>
          </cell>
          <cell r="X2040" t="str">
            <v>34 Universitetsbiblioteket</v>
          </cell>
          <cell r="Y2040" t="str">
            <v>3412 Fakultetsbiblioteket Jus</v>
          </cell>
        </row>
        <row r="2041">
          <cell r="V2041">
            <v>341242</v>
          </cell>
          <cell r="W2041" t="str">
            <v>341242 Biblioteket ved Nordisk institutt for sjørett, avdeling for petroleums- og energirett</v>
          </cell>
          <cell r="X2041" t="str">
            <v>34 Universitetsbiblioteket</v>
          </cell>
          <cell r="Y2041" t="str">
            <v>3412 Fakultetsbiblioteket Jus</v>
          </cell>
        </row>
        <row r="2042">
          <cell r="V2042">
            <v>341250</v>
          </cell>
          <cell r="W2042" t="str">
            <v>341250 Biblioteket for Institutt for offentlig rett</v>
          </cell>
          <cell r="X2042" t="str">
            <v>34 Universitetsbiblioteket</v>
          </cell>
          <cell r="Y2042" t="str">
            <v>3412 Fakultetsbiblioteket Jus</v>
          </cell>
        </row>
        <row r="2043">
          <cell r="V2043">
            <v>341251</v>
          </cell>
          <cell r="W2043" t="str">
            <v>341251 Bibliotek for Kvinnerett</v>
          </cell>
          <cell r="X2043" t="str">
            <v>34 Universitetsbiblioteket</v>
          </cell>
          <cell r="Y2043" t="str">
            <v>3412 Fakultetsbiblioteket Jus</v>
          </cell>
        </row>
        <row r="2044">
          <cell r="V2044">
            <v>341252</v>
          </cell>
          <cell r="W2044" t="str">
            <v>341252 Bibliotek for Rettshistorie</v>
          </cell>
          <cell r="X2044" t="str">
            <v>34 Universitetsbiblioteket</v>
          </cell>
          <cell r="Y2044" t="str">
            <v>3412 Fakultetsbiblioteket Jus</v>
          </cell>
        </row>
        <row r="2045">
          <cell r="V2045">
            <v>341260</v>
          </cell>
          <cell r="W2045" t="str">
            <v>341260 Biblioteket ved Norsk senter for menneskerettigheter</v>
          </cell>
          <cell r="X2045" t="str">
            <v>34 Universitetsbiblioteket</v>
          </cell>
          <cell r="Y2045" t="str">
            <v>3412 Fakultetsbiblioteket Jus</v>
          </cell>
        </row>
        <row r="2046">
          <cell r="V2046">
            <v>341300</v>
          </cell>
          <cell r="W2046" t="str">
            <v>341300 Bibliotek for medisin og helsefag</v>
          </cell>
          <cell r="X2046" t="str">
            <v>34 Universitetsbiblioteket</v>
          </cell>
          <cell r="Y2046" t="str">
            <v>3413 Fakultetsbiblioteket Medisinsk Fak.</v>
          </cell>
        </row>
        <row r="2047">
          <cell r="V2047">
            <v>341301</v>
          </cell>
          <cell r="W2047" t="str">
            <v>341301 &lt;avsluttet 1999&gt;Bibliotek Sykepleiervitenskap</v>
          </cell>
          <cell r="X2047" t="str">
            <v>34 Universitetsbiblioteket</v>
          </cell>
          <cell r="Y2047" t="str">
            <v>3413 Fakultetsbiblioteket Medisinsk Fak.</v>
          </cell>
        </row>
        <row r="2048">
          <cell r="V2048">
            <v>341302</v>
          </cell>
          <cell r="W2048" t="str">
            <v>341302 &lt;avsluttet 1999&gt;Psykiatrisk Bibliotek, Gaustad</v>
          </cell>
          <cell r="X2048" t="str">
            <v>34 Universitetsbiblioteket</v>
          </cell>
          <cell r="Y2048" t="str">
            <v>3413 Fakultetsbiblioteket Medisinsk Fak.</v>
          </cell>
        </row>
        <row r="2049">
          <cell r="V2049">
            <v>341303</v>
          </cell>
          <cell r="W2049" t="str">
            <v>341303 &lt;avsluttet 1999&gt;Psykiatrisk Bibliotek, Vindern</v>
          </cell>
          <cell r="X2049" t="str">
            <v>34 Universitetsbiblioteket</v>
          </cell>
          <cell r="Y2049" t="str">
            <v>3413 Fakultetsbiblioteket Medisinsk Fak.</v>
          </cell>
        </row>
        <row r="2050">
          <cell r="V2050">
            <v>341304</v>
          </cell>
          <cell r="W2050" t="str">
            <v>341304 Bibliotek Rikshospitalet</v>
          </cell>
          <cell r="X2050" t="str">
            <v>34 Universitetsbiblioteket</v>
          </cell>
          <cell r="Y2050" t="str">
            <v>3413 Fakultetsbiblioteket Medisinsk Fak.</v>
          </cell>
        </row>
        <row r="2051">
          <cell r="V2051">
            <v>341310</v>
          </cell>
          <cell r="W2051" t="str">
            <v>341310 Bibliotek for sykepleie og samfunnsmedisinske fag (ISH-delen)</v>
          </cell>
          <cell r="X2051" t="str">
            <v>34 Universitetsbiblioteket</v>
          </cell>
          <cell r="Y2051" t="str">
            <v>3413 Fakultetsbiblioteket Medisinsk Fak.</v>
          </cell>
        </row>
        <row r="2052">
          <cell r="V2052">
            <v>341320</v>
          </cell>
          <cell r="W2052" t="str">
            <v>341320 Bibliotek for sykepleie og samfunnsmedisinske fag (IASAM-delen)</v>
          </cell>
          <cell r="X2052" t="str">
            <v>34 Universitetsbiblioteket</v>
          </cell>
          <cell r="Y2052" t="str">
            <v>3413 Fakultetsbiblioteket Medisinsk Fak.</v>
          </cell>
        </row>
        <row r="2053">
          <cell r="V2053">
            <v>341330</v>
          </cell>
          <cell r="W2053" t="str">
            <v>341330 Det odontologiske fakultetsbibliotek</v>
          </cell>
          <cell r="X2053" t="str">
            <v>34 Universitetsbiblioteket</v>
          </cell>
          <cell r="Y2053" t="str">
            <v>3413 Fakultetsbiblioteket Medisinsk Fak.</v>
          </cell>
        </row>
        <row r="2054">
          <cell r="V2054">
            <v>341400</v>
          </cell>
          <cell r="W2054" t="str">
            <v>341400 &lt;avsluttet 1999&gt;Fakultetsbiblioteket Hist.Fil Fak..</v>
          </cell>
          <cell r="X2054" t="str">
            <v>34 Universitetsbiblioteket</v>
          </cell>
          <cell r="Y2054" t="str">
            <v>3414 &lt;avsluttet 1999&gt;Fakultetsbiblioteket Hist.Fil Fak..</v>
          </cell>
        </row>
        <row r="2055">
          <cell r="V2055">
            <v>341410</v>
          </cell>
          <cell r="W2055" t="str">
            <v>341410 &lt;avsluttet 1999&gt;Fellestjenester</v>
          </cell>
          <cell r="X2055" t="str">
            <v>34 Universitetsbiblioteket</v>
          </cell>
          <cell r="Y2055" t="str">
            <v>3414 &lt;avsluttet 1999&gt;Fakultetsbiblioteket Hist.Fil Fak..</v>
          </cell>
        </row>
        <row r="2056">
          <cell r="V2056">
            <v>341420</v>
          </cell>
          <cell r="W2056" t="str">
            <v>341420 &lt;avsluttet 1999&gt;Ub - Drammensveien</v>
          </cell>
          <cell r="X2056" t="str">
            <v>34 Universitetsbiblioteket</v>
          </cell>
          <cell r="Y2056" t="str">
            <v>3414 &lt;avsluttet 1999&gt;Fakultetsbiblioteket Hist.Fil Fak..</v>
          </cell>
        </row>
        <row r="2057">
          <cell r="V2057">
            <v>341430</v>
          </cell>
          <cell r="W2057" t="str">
            <v>341430 &lt;avsluttet 1999&gt;Samlinger</v>
          </cell>
          <cell r="X2057" t="str">
            <v>34 Universitetsbiblioteket</v>
          </cell>
          <cell r="Y2057" t="str">
            <v>3414 &lt;avsluttet 1999&gt;Fakultetsbiblioteket Hist.Fil Fak..</v>
          </cell>
        </row>
        <row r="2058">
          <cell r="V2058">
            <v>341500</v>
          </cell>
          <cell r="W2058" t="str">
            <v>341500 Det matematisk-naturvitenskapelige fakultetsbibliotek</v>
          </cell>
          <cell r="X2058" t="str">
            <v>34 Universitetsbiblioteket</v>
          </cell>
          <cell r="Y2058" t="str">
            <v>3415 Fakultetsbiblioteket Mat.Nat. Fak.</v>
          </cell>
        </row>
        <row r="2059">
          <cell r="V2059">
            <v>341501</v>
          </cell>
          <cell r="W2059" t="str">
            <v>341501 &lt;avsluttet 1999&gt;Teknisk Avdeling, Ub</v>
          </cell>
          <cell r="X2059" t="str">
            <v>34 Universitetsbiblioteket</v>
          </cell>
          <cell r="Y2059" t="str">
            <v>3415 Fakultetsbiblioteket Mat.Nat. Fak.</v>
          </cell>
        </row>
        <row r="2060">
          <cell r="V2060">
            <v>341505</v>
          </cell>
          <cell r="W2060" t="str">
            <v>341505 Fellesbiblioteket MN</v>
          </cell>
          <cell r="X2060" t="str">
            <v>34 Universitetsbiblioteket</v>
          </cell>
          <cell r="Y2060" t="str">
            <v>3415 Fakultetsbiblioteket Mat.Nat. Fak.</v>
          </cell>
        </row>
        <row r="2061">
          <cell r="V2061">
            <v>341506</v>
          </cell>
          <cell r="W2061" t="str">
            <v>341506 Lesesalene</v>
          </cell>
          <cell r="X2061" t="str">
            <v>34 Universitetsbiblioteket</v>
          </cell>
          <cell r="Y2061" t="str">
            <v>3415 Fakultetsbiblioteket Mat.Nat. Fak.</v>
          </cell>
        </row>
        <row r="2062">
          <cell r="V2062">
            <v>341510</v>
          </cell>
          <cell r="W2062" t="str">
            <v>341510 Astrofysisk bibliotek</v>
          </cell>
          <cell r="X2062" t="str">
            <v>34 Universitetsbiblioteket</v>
          </cell>
          <cell r="Y2062" t="str">
            <v>3415 Fakultetsbiblioteket Mat.Nat. Fak.</v>
          </cell>
        </row>
        <row r="2063">
          <cell r="V2063">
            <v>341515</v>
          </cell>
          <cell r="W2063" t="str">
            <v>341515 Biologisk bibliotek</v>
          </cell>
          <cell r="X2063" t="str">
            <v>34 Universitetsbiblioteket</v>
          </cell>
          <cell r="Y2063" t="str">
            <v>3415 Fakultetsbiblioteket Mat.Nat. Fak.</v>
          </cell>
        </row>
        <row r="2064">
          <cell r="V2064">
            <v>341516</v>
          </cell>
          <cell r="W2064" t="str">
            <v>341516 Biologisk bibl, Biokjemi</v>
          </cell>
          <cell r="X2064" t="str">
            <v>34 Universitetsbiblioteket</v>
          </cell>
          <cell r="Y2064" t="str">
            <v>3415 Fakultetsbiblioteket Mat.Nat. Fak.</v>
          </cell>
        </row>
        <row r="2065">
          <cell r="V2065">
            <v>341520</v>
          </cell>
          <cell r="W2065" t="str">
            <v>341520 Botanisk museums bibliotek</v>
          </cell>
          <cell r="X2065" t="str">
            <v>34 Universitetsbiblioteket</v>
          </cell>
          <cell r="Y2065" t="str">
            <v>3415 Fakultetsbiblioteket Mat.Nat. Fak.</v>
          </cell>
        </row>
        <row r="2066">
          <cell r="V2066">
            <v>341525</v>
          </cell>
          <cell r="W2066" t="str">
            <v>341525 Farmasøytisk bibliotek</v>
          </cell>
          <cell r="X2066" t="str">
            <v>34 Universitetsbiblioteket</v>
          </cell>
          <cell r="Y2066" t="str">
            <v>3415 Fakultetsbiblioteket Mat.Nat. Fak.</v>
          </cell>
        </row>
        <row r="2067">
          <cell r="V2067">
            <v>341530</v>
          </cell>
          <cell r="W2067" t="str">
            <v>341530 Fysisk bibliotek</v>
          </cell>
          <cell r="X2067" t="str">
            <v>34 Universitetsbiblioteket</v>
          </cell>
          <cell r="Y2067" t="str">
            <v>3415 Fakultetsbiblioteket Mat.Nat. Fak.</v>
          </cell>
        </row>
        <row r="2068">
          <cell r="V2068">
            <v>341535</v>
          </cell>
          <cell r="W2068" t="str">
            <v>341535 Geofysikk bibliotek</v>
          </cell>
          <cell r="X2068" t="str">
            <v>34 Universitetsbiblioteket</v>
          </cell>
          <cell r="Y2068" t="str">
            <v>3415 Fakultetsbiblioteket Mat.Nat. Fak.</v>
          </cell>
        </row>
        <row r="2069">
          <cell r="V2069">
            <v>341540</v>
          </cell>
          <cell r="W2069" t="str">
            <v>341540 Geografisk bibliotek</v>
          </cell>
          <cell r="X2069" t="str">
            <v>34 Universitetsbiblioteket</v>
          </cell>
          <cell r="Y2069" t="str">
            <v>3415 Fakultetsbiblioteket Mat.Nat. Fak.</v>
          </cell>
        </row>
        <row r="2070">
          <cell r="V2070">
            <v>341545</v>
          </cell>
          <cell r="W2070" t="str">
            <v>341545 Geobibliotekene</v>
          </cell>
          <cell r="X2070" t="str">
            <v>34 Universitetsbiblioteket</v>
          </cell>
          <cell r="Y2070" t="str">
            <v>3415 Fakultetsbiblioteket Mat.Nat. Fak.</v>
          </cell>
        </row>
        <row r="2071">
          <cell r="V2071">
            <v>341550</v>
          </cell>
          <cell r="W2071" t="str">
            <v>341550 Geologisk museums bibliotek</v>
          </cell>
          <cell r="X2071" t="str">
            <v>34 Universitetsbiblioteket</v>
          </cell>
          <cell r="Y2071" t="str">
            <v>3415 Fakultetsbiblioteket Mat.Nat. Fak.</v>
          </cell>
        </row>
        <row r="2072">
          <cell r="V2072">
            <v>341551</v>
          </cell>
          <cell r="W2072" t="str">
            <v>341551 Geologisk mus. bibl., Paleontologi</v>
          </cell>
          <cell r="X2072" t="str">
            <v>34 Universitetsbiblioteket</v>
          </cell>
          <cell r="Y2072" t="str">
            <v>3415 Fakultetsbiblioteket Mat.Nat. Fak.</v>
          </cell>
        </row>
        <row r="2073">
          <cell r="V2073">
            <v>341552</v>
          </cell>
          <cell r="W2073" t="str">
            <v>341552 Geol. mus. bibl., Skoletjenesten</v>
          </cell>
          <cell r="X2073" t="str">
            <v>34 Universitetsbiblioteket</v>
          </cell>
          <cell r="Y2073" t="str">
            <v>3415 Fakultetsbiblioteket Mat.Nat. Fak.</v>
          </cell>
        </row>
        <row r="2074">
          <cell r="V2074">
            <v>341555</v>
          </cell>
          <cell r="W2074" t="str">
            <v>341555 Informatikkbiblioteket</v>
          </cell>
          <cell r="X2074" t="str">
            <v>34 Universitetsbiblioteket</v>
          </cell>
          <cell r="Y2074" t="str">
            <v>3415 Fakultetsbiblioteket Mat.Nat. Fak.</v>
          </cell>
        </row>
        <row r="2075">
          <cell r="V2075">
            <v>341560</v>
          </cell>
          <cell r="W2075" t="str">
            <v>341560 Kjemisk bibliotek</v>
          </cell>
          <cell r="X2075" t="str">
            <v>34 Universitetsbiblioteket</v>
          </cell>
          <cell r="Y2075" t="str">
            <v>3415 Fakultetsbiblioteket Mat.Nat. Fak.</v>
          </cell>
        </row>
        <row r="2076">
          <cell r="V2076">
            <v>341565</v>
          </cell>
          <cell r="W2076" t="str">
            <v>341565 Matematisk bibliotek</v>
          </cell>
          <cell r="X2076" t="str">
            <v>34 Universitetsbiblioteket</v>
          </cell>
          <cell r="Y2076" t="str">
            <v>3415 Fakultetsbiblioteket Mat.Nat. Fak.</v>
          </cell>
        </row>
        <row r="2077">
          <cell r="V2077">
            <v>341570</v>
          </cell>
          <cell r="W2077" t="str">
            <v>341570 Naturhistorisk museumsbibliotek - botanikk, geologi og zoolo</v>
          </cell>
          <cell r="X2077" t="str">
            <v>34 Universitetsbiblioteket</v>
          </cell>
          <cell r="Y2077" t="str">
            <v>3415 Fakultetsbiblioteket Mat.Nat. Fak.</v>
          </cell>
        </row>
        <row r="2078">
          <cell r="V2078">
            <v>341575</v>
          </cell>
          <cell r="W2078" t="str">
            <v>341575 Zoologisk museums bibliotek</v>
          </cell>
          <cell r="X2078" t="str">
            <v>34 Universitetsbiblioteket</v>
          </cell>
          <cell r="Y2078" t="str">
            <v>3415 Fakultetsbiblioteket Mat.Nat. Fak.</v>
          </cell>
        </row>
        <row r="2079">
          <cell r="V2079">
            <v>341600</v>
          </cell>
          <cell r="W2079" t="str">
            <v>341600 Fakultetsbiblioteket Odontologiske</v>
          </cell>
          <cell r="X2079" t="str">
            <v>34 Universitetsbiblioteket</v>
          </cell>
          <cell r="Y2079" t="str">
            <v>3416 Fakultetsbiblioteket Odontologiske.</v>
          </cell>
        </row>
        <row r="2080">
          <cell r="V2080">
            <v>341601</v>
          </cell>
          <cell r="W2080" t="str">
            <v>341601 Avdelingsbibliotek,  Geitmyrsveien</v>
          </cell>
          <cell r="X2080" t="str">
            <v>34 Universitetsbiblioteket</v>
          </cell>
          <cell r="Y2080" t="str">
            <v>3416 Fakultetsbiblioteket Odontologiske.</v>
          </cell>
        </row>
        <row r="2081">
          <cell r="V2081">
            <v>341602</v>
          </cell>
          <cell r="W2081" t="str">
            <v>341602 &lt;avsluttet 1999&gt;Bibliotek Preklin. Odontologi, Blindern</v>
          </cell>
          <cell r="X2081" t="str">
            <v>34 Universitetsbiblioteket</v>
          </cell>
          <cell r="Y2081" t="str">
            <v>3416 Fakultetsbiblioteket Odontologiske.</v>
          </cell>
        </row>
        <row r="2082">
          <cell r="V2082">
            <v>341700</v>
          </cell>
          <cell r="W2082" t="str">
            <v>341700 &lt;avsluttet 1999&gt;Fakultetsbiblioteket Samf.Vit. Fak.</v>
          </cell>
          <cell r="X2082" t="str">
            <v>34 Universitetsbiblioteket</v>
          </cell>
          <cell r="Y2082" t="str">
            <v>3417 &lt;avsluttet 1999&gt;Fakultetsbiblioteket Samf.Vit. Fak.</v>
          </cell>
        </row>
        <row r="2083">
          <cell r="V2083">
            <v>341701</v>
          </cell>
          <cell r="W2083" t="str">
            <v>341701 &lt;avsluttet 1999&gt;Avdelingsbiblioteket</v>
          </cell>
          <cell r="X2083" t="str">
            <v>34 Universitetsbiblioteket</v>
          </cell>
          <cell r="Y2083" t="str">
            <v>3417 &lt;avsluttet 1999&gt;Fakultetsbiblioteket Samf.Vit. Fak.</v>
          </cell>
        </row>
        <row r="2084">
          <cell r="V2084">
            <v>341702</v>
          </cell>
          <cell r="W2084" t="str">
            <v>341702 &lt;avsluttet 1999&gt;Infoteket</v>
          </cell>
          <cell r="X2084" t="str">
            <v>34 Universitetsbiblioteket</v>
          </cell>
          <cell r="Y2084" t="str">
            <v>3417 &lt;avsluttet 1999&gt;Fakultetsbiblioteket Samf.Vit. Fak.</v>
          </cell>
        </row>
        <row r="2085">
          <cell r="V2085">
            <v>341703</v>
          </cell>
          <cell r="W2085" t="str">
            <v>341703 &lt;avsluttet 1999&gt;Ullevål Studentbibliotek</v>
          </cell>
          <cell r="X2085" t="str">
            <v>34 Universitetsbiblioteket</v>
          </cell>
          <cell r="Y2085" t="str">
            <v>3417 &lt;avsluttet 1999&gt;Fakultetsbiblioteket Samf.Vit. Fak.</v>
          </cell>
        </row>
        <row r="2086">
          <cell r="V2086">
            <v>341704</v>
          </cell>
          <cell r="W2086" t="str">
            <v>341704 &lt;avsluttet 1999&gt;Antropologi, Bibliotek Ved</v>
          </cell>
          <cell r="X2086" t="str">
            <v>34 Universitetsbiblioteket</v>
          </cell>
          <cell r="Y2086" t="str">
            <v>3417 &lt;avsluttet 1999&gt;Fakultetsbiblioteket Samf.Vit. Fak.</v>
          </cell>
        </row>
        <row r="2087">
          <cell r="V2087">
            <v>341705</v>
          </cell>
          <cell r="W2087" t="str">
            <v>341705 &lt;avsluttet 1999&gt;Kvinneforskning, Bibliotek Ved</v>
          </cell>
          <cell r="X2087" t="str">
            <v>34 Universitetsbiblioteket</v>
          </cell>
          <cell r="Y2087" t="str">
            <v>3417 &lt;avsluttet 1999&gt;Fakultetsbiblioteket Samf.Vit. Fak.</v>
          </cell>
        </row>
        <row r="2088">
          <cell r="V2088">
            <v>341706</v>
          </cell>
          <cell r="W2088" t="str">
            <v>341706 &lt;avsluttet 1999&gt;Medier Og Kommunikasjon,  Biblioteket Ved</v>
          </cell>
          <cell r="X2088" t="str">
            <v>34 Universitetsbiblioteket</v>
          </cell>
          <cell r="Y2088" t="str">
            <v>3417 &lt;avsluttet 1999&gt;Fakultetsbiblioteket Samf.Vit. Fak.</v>
          </cell>
        </row>
        <row r="2089">
          <cell r="V2089">
            <v>341707</v>
          </cell>
          <cell r="W2089" t="str">
            <v>341707 &lt;avsluttet 1999&gt;Pedagogikk, Bibliotek Ved</v>
          </cell>
          <cell r="X2089" t="str">
            <v>34 Universitetsbiblioteket</v>
          </cell>
          <cell r="Y2089" t="str">
            <v>3417 &lt;avsluttet 1999&gt;Fakultetsbiblioteket Samf.Vit. Fak.</v>
          </cell>
        </row>
        <row r="2090">
          <cell r="V2090">
            <v>341708</v>
          </cell>
          <cell r="W2090" t="str">
            <v>341708 &lt;avsluttet 1999&gt;Lærerutd. Og Skoletjeneste, Bibliotek Ved</v>
          </cell>
          <cell r="X2090" t="str">
            <v>34 Universitetsbiblioteket</v>
          </cell>
          <cell r="Y2090" t="str">
            <v>3417 &lt;avsluttet 1999&gt;Fakultetsbiblioteket Samf.Vit. Fak.</v>
          </cell>
        </row>
        <row r="2091">
          <cell r="V2091">
            <v>341710</v>
          </cell>
          <cell r="W2091" t="str">
            <v>341710 &lt;avsluttet 1999&gt;Psykologisk, Bibliotek Ved</v>
          </cell>
          <cell r="X2091" t="str">
            <v>34 Universitetsbiblioteket</v>
          </cell>
          <cell r="Y2091" t="str">
            <v>3417 &lt;avsluttet 1999&gt;Fakultetsbiblioteket Samf.Vit. Fak.</v>
          </cell>
        </row>
        <row r="2092">
          <cell r="V2092">
            <v>341711</v>
          </cell>
          <cell r="W2092" t="str">
            <v>341711 &lt;avsluttet 1999&gt;Samfunnsgeografi, Bibliotek Ved</v>
          </cell>
          <cell r="X2092" t="str">
            <v>34 Universitetsbiblioteket</v>
          </cell>
          <cell r="Y2092" t="str">
            <v>3417 &lt;avsluttet 1999&gt;Fakultetsbiblioteket Samf.Vit. Fak.</v>
          </cell>
        </row>
        <row r="2093">
          <cell r="V2093">
            <v>341712</v>
          </cell>
          <cell r="W2093" t="str">
            <v>341712 &lt;avsluttet 1999&gt;Sosiologi, Bibliotek Ved</v>
          </cell>
          <cell r="X2093" t="str">
            <v>34 Universitetsbiblioteket</v>
          </cell>
          <cell r="Y2093" t="str">
            <v>3417 &lt;avsluttet 1999&gt;Fakultetsbiblioteket Samf.Vit. Fak.</v>
          </cell>
        </row>
        <row r="2094">
          <cell r="V2094">
            <v>341713</v>
          </cell>
          <cell r="W2094" t="str">
            <v>341713 &lt;avsluttet 1999&gt;Sosialøkonomisk, Bibliotek Ved</v>
          </cell>
          <cell r="X2094" t="str">
            <v>34 Universitetsbiblioteket</v>
          </cell>
          <cell r="Y2094" t="str">
            <v>3417 &lt;avsluttet 1999&gt;Fakultetsbiblioteket Samf.Vit. Fak.</v>
          </cell>
        </row>
        <row r="2095">
          <cell r="V2095">
            <v>341714</v>
          </cell>
          <cell r="W2095" t="str">
            <v>341714 &lt;avsluttet 1999&gt;Statistikk Og Data, Bibliotek Ved</v>
          </cell>
          <cell r="X2095" t="str">
            <v>34 Universitetsbiblioteket</v>
          </cell>
          <cell r="Y2095" t="str">
            <v>3417 &lt;avsluttet 1999&gt;Fakultetsbiblioteket Samf.Vit. Fak.</v>
          </cell>
        </row>
        <row r="2096">
          <cell r="V2096">
            <v>341715</v>
          </cell>
          <cell r="W2096" t="str">
            <v>341715 &lt;avsluttet 1999&gt;Statsvitenskap, Bibliotek Ved</v>
          </cell>
          <cell r="X2096" t="str">
            <v>34 Universitetsbiblioteket</v>
          </cell>
          <cell r="Y2096" t="str">
            <v>3417 &lt;avsluttet 1999&gt;Fakultetsbiblioteket Samf.Vit. Fak.</v>
          </cell>
        </row>
        <row r="2097">
          <cell r="V2097">
            <v>341900</v>
          </cell>
          <cell r="W2097" t="str">
            <v>341900 &lt;avsluttet 1999&gt;Ub,Institutt For Spesialpedagogikk</v>
          </cell>
          <cell r="X2097" t="str">
            <v>34 Universitetsbiblioteket</v>
          </cell>
          <cell r="Y2097" t="str">
            <v>3419 &lt;avsluttet 1999&gt;Ub,Institutt For Spesialpedagogikk</v>
          </cell>
        </row>
        <row r="2098">
          <cell r="V2098">
            <v>342000</v>
          </cell>
          <cell r="W2098" t="str">
            <v>342000 Bibliotek for humaniora og samfunnsvitenskap</v>
          </cell>
          <cell r="X2098" t="str">
            <v>34 Universitetsbiblioteket</v>
          </cell>
          <cell r="Y2098" t="str">
            <v>3420 HUMSAM</v>
          </cell>
        </row>
        <row r="2099">
          <cell r="V2099">
            <v>342010</v>
          </cell>
          <cell r="W2099" t="str">
            <v>342010 Administrasjonen</v>
          </cell>
          <cell r="X2099" t="str">
            <v>34 Universitetsbiblioteket</v>
          </cell>
          <cell r="Y2099" t="str">
            <v>3420 HUMSAM</v>
          </cell>
        </row>
        <row r="2100">
          <cell r="V2100">
            <v>342020</v>
          </cell>
          <cell r="W2100" t="str">
            <v>342020 Seksjon 1 (ut-/innlån/tverrfag)</v>
          </cell>
          <cell r="X2100" t="str">
            <v>34 Universitetsbiblioteket</v>
          </cell>
          <cell r="Y2100" t="str">
            <v>3420 HUMSAM</v>
          </cell>
        </row>
        <row r="2101">
          <cell r="V2101">
            <v>342030</v>
          </cell>
          <cell r="W2101" t="str">
            <v>342030 Seksjon 3 (humaniora)</v>
          </cell>
          <cell r="X2101" t="str">
            <v>34 Universitetsbiblioteket</v>
          </cell>
          <cell r="Y2101" t="str">
            <v>3420 HUMSAM</v>
          </cell>
        </row>
        <row r="2102">
          <cell r="V2102">
            <v>342040</v>
          </cell>
          <cell r="W2102" t="str">
            <v>342040 Seksjon 2 (samf. vitensk.)</v>
          </cell>
          <cell r="X2102" t="str">
            <v>34 Universitetsbiblioteket</v>
          </cell>
          <cell r="Y2102" t="str">
            <v>3420 HUMSAM</v>
          </cell>
        </row>
        <row r="2103">
          <cell r="V2103">
            <v>342050</v>
          </cell>
          <cell r="W2103" t="str">
            <v>342050 Stud. bibl. SB</v>
          </cell>
          <cell r="X2103" t="str">
            <v>34 Universitetsbiblioteket</v>
          </cell>
          <cell r="Y2103" t="str">
            <v>3420 HUMSAM</v>
          </cell>
        </row>
        <row r="2104">
          <cell r="V2104">
            <v>342060</v>
          </cell>
          <cell r="W2104" t="str">
            <v>342060 Stud. bibl. ES</v>
          </cell>
          <cell r="X2104" t="str">
            <v>34 Universitetsbiblioteket</v>
          </cell>
          <cell r="Y2104" t="str">
            <v>3420 HUMSAM</v>
          </cell>
        </row>
        <row r="2105">
          <cell r="V2105">
            <v>390100</v>
          </cell>
          <cell r="W2105" t="str">
            <v>390100 Studentprestens kontor</v>
          </cell>
          <cell r="X2105" t="str">
            <v>31 Sentraladministrasjonen</v>
          </cell>
          <cell r="Y2105" t="str">
            <v>3102 OPA, Organisasjons- og personalavdelingen</v>
          </cell>
        </row>
        <row r="2106">
          <cell r="V2106">
            <v>390200</v>
          </cell>
          <cell r="W2106" t="str">
            <v>390200 AF-foreningene</v>
          </cell>
          <cell r="X2106" t="str">
            <v>31 Sentraladministrasjonen</v>
          </cell>
          <cell r="Y2106" t="str">
            <v>3102 OPA, Organisasjons- og personalavdelingen</v>
          </cell>
        </row>
        <row r="2107">
          <cell r="V2107">
            <v>390300</v>
          </cell>
          <cell r="W2107" t="str">
            <v>390300 LUHF-Oslo</v>
          </cell>
          <cell r="X2107" t="str">
            <v>31 Sentraladministrasjonen</v>
          </cell>
          <cell r="Y2107" t="str">
            <v>3102 OPA, Organisasjons- og personalavdelingen</v>
          </cell>
        </row>
        <row r="2108">
          <cell r="V2108">
            <v>390400</v>
          </cell>
          <cell r="W2108" t="str">
            <v>390400 Ntl forening 90</v>
          </cell>
          <cell r="X2108" t="str">
            <v>31 Sentraladministrasjonen</v>
          </cell>
          <cell r="Y2108" t="str">
            <v>3102 OPA, Organisasjons- og personalavdelingen</v>
          </cell>
        </row>
        <row r="2109">
          <cell r="V2109">
            <v>390500</v>
          </cell>
          <cell r="W2109" t="str">
            <v>390500 Samordna opptak</v>
          </cell>
          <cell r="X2109" t="str">
            <v>39 Fellestjenester</v>
          </cell>
          <cell r="Y2109" t="str">
            <v>3905 Samordnet Opptak</v>
          </cell>
        </row>
        <row r="2110">
          <cell r="V2110">
            <v>390501</v>
          </cell>
          <cell r="W2110" t="str">
            <v>390501 Samordnet opptak - utvikling</v>
          </cell>
          <cell r="X2110" t="str">
            <v>39 Fellestjenester</v>
          </cell>
          <cell r="Y2110" t="str">
            <v>3905 Samordnet Opptak</v>
          </cell>
        </row>
        <row r="2111">
          <cell r="V2111">
            <v>390502</v>
          </cell>
          <cell r="W2111" t="str">
            <v>390502 Samordnet opptak - drift</v>
          </cell>
          <cell r="X2111" t="str">
            <v>39 Fellestjenester</v>
          </cell>
          <cell r="Y2111" t="str">
            <v>3905 Samordnet Opptak</v>
          </cell>
        </row>
        <row r="2112">
          <cell r="V2112">
            <v>390600</v>
          </cell>
          <cell r="W2112" t="str">
            <v>390600 Udir prosjekt, Forskningsparken</v>
          </cell>
          <cell r="X2112" t="str">
            <v>39 Fellestjenester</v>
          </cell>
          <cell r="Y2112" t="str">
            <v>3906 Udir Prosjekt, Forskningsparken</v>
          </cell>
        </row>
        <row r="2113">
          <cell r="V2113">
            <v>390601</v>
          </cell>
          <cell r="W2113" t="str">
            <v>390601 Comett-programmet, Ntnf</v>
          </cell>
          <cell r="X2113" t="str">
            <v>39 Fellestjenester</v>
          </cell>
          <cell r="Y2113" t="str">
            <v>3906 Udir Prosjekt, Forskningsparken</v>
          </cell>
        </row>
        <row r="2114">
          <cell r="V2114">
            <v>390700</v>
          </cell>
          <cell r="W2114" t="str">
            <v>390700 Universitetets barnehage</v>
          </cell>
          <cell r="X2114" t="str">
            <v>31 Sentraladministrasjonen</v>
          </cell>
          <cell r="Y2114" t="str">
            <v>3102 OPA, Organisasjons- og personalavdelingen</v>
          </cell>
        </row>
        <row r="2115">
          <cell r="V2115">
            <v>390701</v>
          </cell>
          <cell r="W2115" t="str">
            <v>390701 Blindern barnestuer</v>
          </cell>
          <cell r="X2115" t="str">
            <v>31 Sentraladministrasjonen</v>
          </cell>
          <cell r="Y2115" t="str">
            <v>3102 OPA, Organisasjons- og personalavdelingen</v>
          </cell>
        </row>
        <row r="2116">
          <cell r="V2116">
            <v>390702</v>
          </cell>
          <cell r="W2116" t="str">
            <v>390702 Tertitten</v>
          </cell>
          <cell r="X2116" t="str">
            <v>31 Sentraladministrasjonen</v>
          </cell>
          <cell r="Y2116" t="str">
            <v>3102 OPA, Organisasjons- og personalavdelingen</v>
          </cell>
        </row>
        <row r="2117">
          <cell r="V2117">
            <v>390703</v>
          </cell>
          <cell r="W2117" t="str">
            <v>390703 Barnebo</v>
          </cell>
          <cell r="X2117" t="str">
            <v>31 Sentraladministrasjonen</v>
          </cell>
          <cell r="Y2117" t="str">
            <v>3102 OPA, Organisasjons- og personalavdelingen</v>
          </cell>
        </row>
        <row r="2118">
          <cell r="V2118">
            <v>390800</v>
          </cell>
          <cell r="W2118" t="str">
            <v>390800 Studentparlamentet</v>
          </cell>
          <cell r="X2118" t="str">
            <v>31 Sentraladministrasjonen</v>
          </cell>
          <cell r="Y2118" t="str">
            <v>3104 ØPA, Økonomi- og planavdelingen</v>
          </cell>
        </row>
        <row r="2119">
          <cell r="V2119">
            <v>390811</v>
          </cell>
          <cell r="W2119" t="str">
            <v>390811 Teologisk studentutvalg</v>
          </cell>
          <cell r="X2119" t="str">
            <v>31 Sentraladministrasjonen</v>
          </cell>
          <cell r="Y2119" t="str">
            <v>3104 ØPA, Økonomi- og planavdelingen</v>
          </cell>
        </row>
        <row r="2120">
          <cell r="V2120">
            <v>390812</v>
          </cell>
          <cell r="W2120" t="str">
            <v>390812 Juridisk studentutvalg</v>
          </cell>
          <cell r="X2120" t="str">
            <v>31 Sentraladministrasjonen</v>
          </cell>
          <cell r="Y2120" t="str">
            <v>3104 ØPA, Økonomi- og planavdelingen</v>
          </cell>
        </row>
        <row r="2121">
          <cell r="V2121">
            <v>390813</v>
          </cell>
          <cell r="W2121" t="str">
            <v>390813 Medisinsk studentutvalg</v>
          </cell>
          <cell r="X2121" t="str">
            <v>31 Sentraladministrasjonen</v>
          </cell>
          <cell r="Y2121" t="str">
            <v>3104 ØPA, Økonomi- og planavdelingen</v>
          </cell>
        </row>
        <row r="2122">
          <cell r="V2122">
            <v>390814</v>
          </cell>
          <cell r="W2122" t="str">
            <v>390814 Historisk-filosofisk studentutvalg</v>
          </cell>
          <cell r="X2122" t="str">
            <v>31 Sentraladministrasjonen</v>
          </cell>
          <cell r="Y2122" t="str">
            <v>3104 ØPA, Økonomi- og planavdelingen</v>
          </cell>
        </row>
        <row r="2123">
          <cell r="V2123">
            <v>390815</v>
          </cell>
          <cell r="W2123" t="str">
            <v>390815 Realistenes studentutvalg</v>
          </cell>
          <cell r="X2123" t="str">
            <v>31 Sentraladministrasjonen</v>
          </cell>
          <cell r="Y2123" t="str">
            <v>3104 ØPA, Økonomi- og planavdelingen</v>
          </cell>
        </row>
        <row r="2124">
          <cell r="V2124">
            <v>390816</v>
          </cell>
          <cell r="W2124" t="str">
            <v>390816 Odont. studentutvalg</v>
          </cell>
          <cell r="X2124" t="str">
            <v>31 Sentraladministrasjonen</v>
          </cell>
          <cell r="Y2124" t="str">
            <v>3104 ØPA, Økonomi- og planavdelingen</v>
          </cell>
        </row>
        <row r="2125">
          <cell r="V2125">
            <v>390817</v>
          </cell>
          <cell r="W2125" t="str">
            <v>390817 Samfunnsvitenskaplig studentutvalg</v>
          </cell>
          <cell r="X2125" t="str">
            <v>31 Sentraladministrasjonen</v>
          </cell>
          <cell r="Y2125" t="str">
            <v>3104 ØPA, Økonomi- og planavdelingen</v>
          </cell>
        </row>
        <row r="2126">
          <cell r="V2126">
            <v>390818</v>
          </cell>
          <cell r="W2126" t="str">
            <v>390818 Studentutvalget utdanningsvitenskaplige fakultet</v>
          </cell>
          <cell r="X2126" t="str">
            <v>31 Sentraladministrasjonen</v>
          </cell>
          <cell r="Y2126" t="str">
            <v>3104 ØPA, Økonomi- og planavdelingen</v>
          </cell>
        </row>
        <row r="2127">
          <cell r="V2127">
            <v>390910</v>
          </cell>
          <cell r="W2127" t="str">
            <v>390910 CICERO Senter for klimaforskning</v>
          </cell>
          <cell r="X2127" t="str">
            <v>31 Sentraladministrasjonen</v>
          </cell>
          <cell r="Y2127" t="str">
            <v>3104 ØPA, Økonomi- og planavdelingen</v>
          </cell>
        </row>
        <row r="2128">
          <cell r="V2128">
            <v>390920</v>
          </cell>
          <cell r="W2128" t="str">
            <v>390920 Nordisk institutt for kunnskap om kjønn (aktiv i SAP pga tilgang til ePhorte for NIKK)</v>
          </cell>
          <cell r="X2128" t="str">
            <v>31 Sentraladministrasjonen</v>
          </cell>
          <cell r="Y2128" t="str">
            <v>3104 ØPA, Økonomi- og planavdelingen</v>
          </cell>
        </row>
        <row r="2129">
          <cell r="V2129">
            <v>391000</v>
          </cell>
          <cell r="W2129" t="str">
            <v>391000 Arbeidsmarkedstiltak</v>
          </cell>
          <cell r="X2129" t="str">
            <v>31 Sentraladministrasjonen</v>
          </cell>
          <cell r="Y2129" t="str">
            <v>3102 OPA, Organisasjons- og personalavdelingen</v>
          </cell>
        </row>
        <row r="2130">
          <cell r="V2130">
            <v>391100</v>
          </cell>
          <cell r="W2130" t="str">
            <v>391100 Kulturell kompleksitet i det nye Norge</v>
          </cell>
          <cell r="X2130" t="str">
            <v>39 Fellestjenester</v>
          </cell>
          <cell r="Y2130" t="str">
            <v>3911 Kulturell kompleksitet i det nye Norge</v>
          </cell>
        </row>
        <row r="2131">
          <cell r="V2131">
            <v>900000</v>
          </cell>
          <cell r="W2131" t="str">
            <v>900000 Universitetsstyret</v>
          </cell>
          <cell r="X2131" t="str">
            <v>90 Universitetsstyret</v>
          </cell>
          <cell r="Y2131" t="str">
            <v>9000 Universitetsstyret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8"/>
  <sheetViews>
    <sheetView tabSelected="1" workbookViewId="0">
      <selection activeCell="J36" sqref="J36"/>
    </sheetView>
  </sheetViews>
  <sheetFormatPr baseColWidth="10" defaultColWidth="9.140625" defaultRowHeight="15" x14ac:dyDescent="0.25"/>
  <cols>
    <col min="1" max="1" width="4.42578125" customWidth="1"/>
    <col min="2" max="2" width="50.85546875" style="1" customWidth="1"/>
    <col min="3" max="3" width="8.7109375" style="1" customWidth="1"/>
    <col min="4" max="4" width="10.85546875" style="1" customWidth="1"/>
    <col min="5" max="5" width="9" style="1" customWidth="1"/>
    <col min="6" max="6" width="9.85546875" style="1" customWidth="1"/>
    <col min="7" max="7" width="11.85546875" style="1" customWidth="1"/>
    <col min="8" max="8" width="9.140625" style="1" customWidth="1"/>
    <col min="9" max="9" width="9.85546875" style="1" bestFit="1" customWidth="1"/>
    <col min="10" max="10" width="9.85546875" style="1" customWidth="1"/>
    <col min="11" max="11" width="9.140625" style="34" customWidth="1"/>
    <col min="12" max="14" width="9.85546875" bestFit="1" customWidth="1"/>
  </cols>
  <sheetData>
    <row r="1" spans="1:19" ht="21" x14ac:dyDescent="0.35">
      <c r="B1" s="4" t="s">
        <v>97</v>
      </c>
      <c r="C1" s="4"/>
    </row>
    <row r="2" spans="1:19" ht="15.75" x14ac:dyDescent="0.25">
      <c r="B2" s="130" t="s">
        <v>94</v>
      </c>
      <c r="C2" s="130"/>
      <c r="D2" s="130"/>
      <c r="E2" s="130"/>
    </row>
    <row r="3" spans="1:19" ht="15.75" x14ac:dyDescent="0.25">
      <c r="B3" s="5" t="s">
        <v>38</v>
      </c>
      <c r="C3" s="5"/>
    </row>
    <row r="4" spans="1:19" ht="15.75" x14ac:dyDescent="0.25">
      <c r="B4" s="5"/>
      <c r="C4" s="5"/>
    </row>
    <row r="5" spans="1:19" ht="60.75" thickBot="1" x14ac:dyDescent="0.3">
      <c r="A5" s="123"/>
      <c r="B5" s="124" t="s">
        <v>8</v>
      </c>
      <c r="C5" s="116" t="s">
        <v>64</v>
      </c>
      <c r="D5" s="115" t="s">
        <v>63</v>
      </c>
      <c r="E5" s="115" t="s">
        <v>65</v>
      </c>
      <c r="F5" s="115" t="s">
        <v>66</v>
      </c>
      <c r="G5" s="115" t="s">
        <v>67</v>
      </c>
      <c r="H5" s="28" t="s">
        <v>3</v>
      </c>
      <c r="I5" s="28" t="s">
        <v>4</v>
      </c>
      <c r="J5" s="28" t="s">
        <v>5</v>
      </c>
      <c r="K5" s="40" t="s">
        <v>68</v>
      </c>
      <c r="L5" s="40" t="s">
        <v>69</v>
      </c>
      <c r="M5" s="40" t="s">
        <v>71</v>
      </c>
      <c r="N5" s="40" t="s">
        <v>57</v>
      </c>
    </row>
    <row r="6" spans="1:19" x14ac:dyDescent="0.25">
      <c r="A6" s="123"/>
      <c r="B6" s="125" t="s">
        <v>79</v>
      </c>
      <c r="C6" s="20" t="s">
        <v>25</v>
      </c>
      <c r="D6" s="41">
        <v>630</v>
      </c>
      <c r="E6" s="41">
        <v>420</v>
      </c>
      <c r="F6" s="41">
        <v>130</v>
      </c>
      <c r="G6" s="42">
        <v>461</v>
      </c>
      <c r="H6" s="42">
        <v>2</v>
      </c>
      <c r="I6" s="3">
        <f t="shared" ref="I6:I15" si="0">+G6*H6</f>
        <v>922</v>
      </c>
      <c r="J6" s="6">
        <f>+I6*D6</f>
        <v>580860</v>
      </c>
      <c r="K6" s="45">
        <v>0.2</v>
      </c>
      <c r="L6" s="3">
        <f>J6-J6*K6</f>
        <v>464688</v>
      </c>
      <c r="M6" s="3">
        <f>L6*0.141</f>
        <v>65521.007999999994</v>
      </c>
      <c r="N6" s="3">
        <f t="shared" ref="N6:N30" si="1">SUM(L6:M6)</f>
        <v>530209.00800000003</v>
      </c>
      <c r="O6" t="s">
        <v>61</v>
      </c>
    </row>
    <row r="7" spans="1:19" ht="15.75" thickBot="1" x14ac:dyDescent="0.3">
      <c r="A7" s="123"/>
      <c r="B7" s="126" t="s">
        <v>80</v>
      </c>
      <c r="C7" s="20" t="s">
        <v>25</v>
      </c>
      <c r="D7" s="41">
        <v>560</v>
      </c>
      <c r="E7" s="41">
        <v>420</v>
      </c>
      <c r="F7" s="41">
        <v>90</v>
      </c>
      <c r="G7" s="42">
        <v>461</v>
      </c>
      <c r="H7" s="42">
        <v>2</v>
      </c>
      <c r="I7" s="3">
        <f t="shared" si="0"/>
        <v>922</v>
      </c>
      <c r="J7" s="6">
        <f>+I7*D7</f>
        <v>516320</v>
      </c>
      <c r="K7" s="45">
        <v>0.2</v>
      </c>
      <c r="L7" s="3">
        <f>J7-J7*K7</f>
        <v>413056</v>
      </c>
      <c r="M7" s="3">
        <f t="shared" ref="M7:M30" si="2">L7*0.141</f>
        <v>58240.895999999993</v>
      </c>
      <c r="N7" s="3">
        <f t="shared" si="1"/>
        <v>471296.89600000001</v>
      </c>
      <c r="O7" t="s">
        <v>61</v>
      </c>
    </row>
    <row r="8" spans="1:19" x14ac:dyDescent="0.25">
      <c r="A8" s="123"/>
      <c r="B8" s="125" t="s">
        <v>86</v>
      </c>
      <c r="C8" s="20" t="s">
        <v>26</v>
      </c>
      <c r="D8" s="43">
        <v>510</v>
      </c>
      <c r="E8" s="41"/>
      <c r="F8" s="41"/>
      <c r="G8" s="42">
        <v>461</v>
      </c>
      <c r="H8" s="44">
        <v>2</v>
      </c>
      <c r="I8" s="3">
        <f t="shared" si="0"/>
        <v>922</v>
      </c>
      <c r="J8" s="3">
        <f t="shared" ref="J8:J24" si="3">+I8*D8</f>
        <v>470220</v>
      </c>
      <c r="K8" s="45">
        <v>0.15</v>
      </c>
      <c r="L8" s="3">
        <f t="shared" ref="L8:L30" si="4">J8-J8*K8</f>
        <v>399687</v>
      </c>
      <c r="M8" s="3">
        <f t="shared" si="2"/>
        <v>56355.866999999991</v>
      </c>
      <c r="N8" s="3">
        <f t="shared" si="1"/>
        <v>456042.86699999997</v>
      </c>
      <c r="O8" t="s">
        <v>61</v>
      </c>
    </row>
    <row r="9" spans="1:19" x14ac:dyDescent="0.25">
      <c r="A9" s="123"/>
      <c r="B9" s="126" t="s">
        <v>88</v>
      </c>
      <c r="C9" s="20" t="s">
        <v>26</v>
      </c>
      <c r="D9" s="43">
        <v>460</v>
      </c>
      <c r="E9" s="41"/>
      <c r="F9" s="41"/>
      <c r="G9" s="42">
        <v>487</v>
      </c>
      <c r="H9" s="44">
        <v>1</v>
      </c>
      <c r="I9" s="3">
        <f t="shared" si="0"/>
        <v>487</v>
      </c>
      <c r="J9" s="3">
        <f t="shared" si="3"/>
        <v>224020</v>
      </c>
      <c r="K9" s="45">
        <v>0.2</v>
      </c>
      <c r="L9" s="3">
        <f>J9-J9*K9</f>
        <v>179216</v>
      </c>
      <c r="M9" s="3">
        <f>L9*0.141</f>
        <v>25269.455999999998</v>
      </c>
      <c r="N9" s="3">
        <f>SUM(L9:M9)</f>
        <v>204485.45600000001</v>
      </c>
    </row>
    <row r="10" spans="1:19" x14ac:dyDescent="0.25">
      <c r="B10" s="126" t="s">
        <v>87</v>
      </c>
      <c r="C10" s="20" t="s">
        <v>26</v>
      </c>
      <c r="D10" s="43">
        <v>450</v>
      </c>
      <c r="E10" s="41"/>
      <c r="F10" s="41"/>
      <c r="G10" s="42">
        <v>325</v>
      </c>
      <c r="H10" s="44">
        <v>2</v>
      </c>
      <c r="I10" s="3">
        <f t="shared" si="0"/>
        <v>650</v>
      </c>
      <c r="J10" s="3">
        <f t="shared" si="3"/>
        <v>292500</v>
      </c>
      <c r="K10" s="45">
        <v>0.2</v>
      </c>
      <c r="L10" s="3">
        <f>J10-J10*K10</f>
        <v>234000</v>
      </c>
      <c r="M10" s="3">
        <f>L10*0.141</f>
        <v>32994</v>
      </c>
      <c r="N10" s="3">
        <f>SUM(L10:M10)</f>
        <v>266994</v>
      </c>
    </row>
    <row r="11" spans="1:19" ht="15.75" thickBot="1" x14ac:dyDescent="0.3">
      <c r="B11" s="19" t="s">
        <v>78</v>
      </c>
      <c r="C11" s="20" t="s">
        <v>23</v>
      </c>
      <c r="D11" s="43">
        <v>350</v>
      </c>
      <c r="E11" s="43"/>
      <c r="F11" s="43"/>
      <c r="G11" s="44">
        <v>461</v>
      </c>
      <c r="H11" s="44">
        <v>2</v>
      </c>
      <c r="I11" s="3">
        <f t="shared" si="0"/>
        <v>922</v>
      </c>
      <c r="J11" s="3">
        <f t="shared" si="3"/>
        <v>322700</v>
      </c>
      <c r="K11" s="45">
        <v>0.1</v>
      </c>
      <c r="L11" s="3">
        <f>J11-J11*K11</f>
        <v>290430</v>
      </c>
      <c r="M11" s="3">
        <f t="shared" si="2"/>
        <v>40950.629999999997</v>
      </c>
      <c r="N11" s="3">
        <f>SUM(L11:M11)</f>
        <v>331380.63</v>
      </c>
      <c r="O11" t="s">
        <v>61</v>
      </c>
    </row>
    <row r="12" spans="1:19" ht="15.75" thickBot="1" x14ac:dyDescent="0.3">
      <c r="B12" s="18" t="s">
        <v>81</v>
      </c>
      <c r="C12" s="20" t="s">
        <v>27</v>
      </c>
      <c r="D12" s="43">
        <v>550</v>
      </c>
      <c r="E12" s="41"/>
      <c r="F12" s="41"/>
      <c r="G12" s="42">
        <v>461</v>
      </c>
      <c r="H12" s="44">
        <v>2</v>
      </c>
      <c r="I12" s="3">
        <f t="shared" si="0"/>
        <v>922</v>
      </c>
      <c r="J12" s="3">
        <f t="shared" si="3"/>
        <v>507100</v>
      </c>
      <c r="K12" s="45">
        <v>0.15</v>
      </c>
      <c r="L12" s="3">
        <f t="shared" si="4"/>
        <v>431035</v>
      </c>
      <c r="M12" s="3">
        <f t="shared" si="2"/>
        <v>60775.934999999998</v>
      </c>
      <c r="N12" s="3">
        <f t="shared" si="1"/>
        <v>491810.935</v>
      </c>
      <c r="O12" t="s">
        <v>61</v>
      </c>
      <c r="P12" s="131" t="s">
        <v>70</v>
      </c>
      <c r="Q12" s="132"/>
      <c r="R12" s="132"/>
      <c r="S12" s="133"/>
    </row>
    <row r="13" spans="1:19" x14ac:dyDescent="0.25">
      <c r="B13" s="19" t="s">
        <v>82</v>
      </c>
      <c r="C13" s="20" t="s">
        <v>27</v>
      </c>
      <c r="D13" s="43">
        <v>560</v>
      </c>
      <c r="E13" s="41"/>
      <c r="F13" s="41"/>
      <c r="G13" s="42">
        <v>461</v>
      </c>
      <c r="H13" s="44">
        <v>2</v>
      </c>
      <c r="I13" s="3">
        <f t="shared" si="0"/>
        <v>922</v>
      </c>
      <c r="J13" s="3">
        <f t="shared" si="3"/>
        <v>516320</v>
      </c>
      <c r="K13" s="45">
        <v>0.15</v>
      </c>
      <c r="L13" s="3">
        <f t="shared" si="4"/>
        <v>438872</v>
      </c>
      <c r="M13" s="3">
        <f t="shared" si="2"/>
        <v>61880.951999999997</v>
      </c>
      <c r="N13" s="3">
        <f t="shared" si="1"/>
        <v>500752.95199999999</v>
      </c>
      <c r="O13" t="s">
        <v>61</v>
      </c>
    </row>
    <row r="14" spans="1:19" ht="15.75" thickBot="1" x14ac:dyDescent="0.3">
      <c r="B14" s="19" t="s">
        <v>74</v>
      </c>
      <c r="C14" s="20" t="s">
        <v>27</v>
      </c>
      <c r="D14" s="43">
        <v>410</v>
      </c>
      <c r="E14" s="41"/>
      <c r="F14" s="41"/>
      <c r="G14" s="42">
        <v>487</v>
      </c>
      <c r="H14" s="44">
        <v>2</v>
      </c>
      <c r="I14" s="3">
        <f t="shared" si="0"/>
        <v>974</v>
      </c>
      <c r="J14" s="3">
        <f t="shared" si="3"/>
        <v>399340</v>
      </c>
      <c r="K14" s="45">
        <v>0.15</v>
      </c>
      <c r="L14" s="3">
        <f t="shared" si="4"/>
        <v>339439</v>
      </c>
      <c r="M14" s="3">
        <f t="shared" si="2"/>
        <v>47860.898999999998</v>
      </c>
      <c r="N14" s="3">
        <f t="shared" si="1"/>
        <v>387299.89899999998</v>
      </c>
      <c r="O14" t="s">
        <v>75</v>
      </c>
    </row>
    <row r="15" spans="1:19" x14ac:dyDescent="0.25">
      <c r="B15" s="18" t="s">
        <v>83</v>
      </c>
      <c r="C15" s="20" t="s">
        <v>24</v>
      </c>
      <c r="D15" s="43">
        <v>470</v>
      </c>
      <c r="E15" s="41">
        <v>464</v>
      </c>
      <c r="F15" s="41">
        <v>6</v>
      </c>
      <c r="G15" s="42">
        <v>325</v>
      </c>
      <c r="H15" s="44">
        <v>2</v>
      </c>
      <c r="I15" s="3">
        <f t="shared" si="0"/>
        <v>650</v>
      </c>
      <c r="J15" s="3">
        <f t="shared" si="3"/>
        <v>305500</v>
      </c>
      <c r="K15" s="45">
        <v>0.05</v>
      </c>
      <c r="L15" s="3">
        <f t="shared" si="4"/>
        <v>290225</v>
      </c>
      <c r="M15" s="3">
        <f t="shared" si="2"/>
        <v>40921.724999999999</v>
      </c>
      <c r="N15" s="3">
        <f t="shared" si="1"/>
        <v>331146.72499999998</v>
      </c>
      <c r="O15" t="s">
        <v>61</v>
      </c>
    </row>
    <row r="16" spans="1:19" x14ac:dyDescent="0.25">
      <c r="B16" s="19" t="s">
        <v>84</v>
      </c>
      <c r="C16" s="20" t="s">
        <v>24</v>
      </c>
      <c r="D16" s="43">
        <v>540</v>
      </c>
      <c r="E16" s="41">
        <v>534</v>
      </c>
      <c r="F16" s="41">
        <v>6</v>
      </c>
      <c r="G16" s="42">
        <v>461</v>
      </c>
      <c r="H16" s="44">
        <v>2</v>
      </c>
      <c r="I16" s="3">
        <f>+G16*H16</f>
        <v>922</v>
      </c>
      <c r="J16" s="3">
        <f>+I16*D16</f>
        <v>497880</v>
      </c>
      <c r="K16" s="45">
        <v>0.1</v>
      </c>
      <c r="L16" s="3">
        <f t="shared" si="4"/>
        <v>448092</v>
      </c>
      <c r="M16" s="3">
        <f t="shared" si="2"/>
        <v>63180.971999999994</v>
      </c>
      <c r="N16" s="3">
        <f t="shared" si="1"/>
        <v>511272.97200000001</v>
      </c>
      <c r="O16" t="s">
        <v>61</v>
      </c>
    </row>
    <row r="17" spans="1:254" x14ac:dyDescent="0.25">
      <c r="B17" s="17" t="s">
        <v>85</v>
      </c>
      <c r="C17" s="21" t="s">
        <v>24</v>
      </c>
      <c r="D17" s="43">
        <v>450</v>
      </c>
      <c r="E17" s="43"/>
      <c r="F17" s="43"/>
      <c r="G17" s="44">
        <v>325</v>
      </c>
      <c r="H17" s="44">
        <v>2</v>
      </c>
      <c r="I17" s="3">
        <f>+G17*H17</f>
        <v>650</v>
      </c>
      <c r="J17" s="3">
        <f t="shared" si="3"/>
        <v>292500</v>
      </c>
      <c r="K17" s="45">
        <v>0.6</v>
      </c>
      <c r="L17" s="3">
        <f>J17-J17*K17</f>
        <v>117000</v>
      </c>
      <c r="M17" s="3">
        <f t="shared" si="2"/>
        <v>16497</v>
      </c>
      <c r="N17" s="3">
        <f>SUM(L17:M17)</f>
        <v>133497</v>
      </c>
      <c r="O17" t="s">
        <v>61</v>
      </c>
    </row>
    <row r="18" spans="1:254" x14ac:dyDescent="0.25">
      <c r="B18" s="101" t="s">
        <v>29</v>
      </c>
      <c r="C18" s="102" t="s">
        <v>20</v>
      </c>
      <c r="D18" s="103">
        <v>330</v>
      </c>
      <c r="E18" s="103"/>
      <c r="F18" s="103"/>
      <c r="G18" s="104">
        <v>2597</v>
      </c>
      <c r="H18" s="104">
        <v>2</v>
      </c>
      <c r="I18" s="3">
        <f t="shared" ref="I18:I30" si="5">+G18*H18</f>
        <v>5194</v>
      </c>
      <c r="J18" s="3">
        <f t="shared" si="3"/>
        <v>1714020</v>
      </c>
      <c r="K18" s="45">
        <v>0.35</v>
      </c>
      <c r="L18" s="3">
        <f t="shared" si="4"/>
        <v>1114113</v>
      </c>
      <c r="M18" s="3">
        <f t="shared" si="2"/>
        <v>157089.93299999999</v>
      </c>
      <c r="N18" s="3">
        <f t="shared" si="1"/>
        <v>1271202.933</v>
      </c>
      <c r="O18" t="s">
        <v>61</v>
      </c>
    </row>
    <row r="19" spans="1:254" x14ac:dyDescent="0.25">
      <c r="B19" s="105" t="s">
        <v>30</v>
      </c>
      <c r="C19" s="106" t="s">
        <v>21</v>
      </c>
      <c r="D19" s="103">
        <v>45</v>
      </c>
      <c r="E19" s="103"/>
      <c r="F19" s="103"/>
      <c r="G19" s="104">
        <v>4869</v>
      </c>
      <c r="H19" s="104">
        <v>2</v>
      </c>
      <c r="I19" s="3">
        <f t="shared" si="5"/>
        <v>9738</v>
      </c>
      <c r="J19" s="3">
        <f t="shared" si="3"/>
        <v>438210</v>
      </c>
      <c r="K19" s="45">
        <v>0.5</v>
      </c>
      <c r="L19" s="3">
        <f t="shared" si="4"/>
        <v>219105</v>
      </c>
      <c r="M19" s="3">
        <f t="shared" si="2"/>
        <v>30893.804999999997</v>
      </c>
      <c r="N19" s="3">
        <f t="shared" si="1"/>
        <v>249998.80499999999</v>
      </c>
      <c r="O19" t="s">
        <v>61</v>
      </c>
    </row>
    <row r="20" spans="1:254" x14ac:dyDescent="0.25">
      <c r="B20" s="17" t="s">
        <v>58</v>
      </c>
      <c r="C20" s="21" t="s">
        <v>15</v>
      </c>
      <c r="D20" s="43">
        <v>1400</v>
      </c>
      <c r="E20" s="43"/>
      <c r="F20" s="43"/>
      <c r="G20" s="44">
        <v>325</v>
      </c>
      <c r="H20" s="44">
        <v>2</v>
      </c>
      <c r="I20" s="3">
        <f t="shared" si="5"/>
        <v>650</v>
      </c>
      <c r="J20" s="3">
        <f t="shared" si="3"/>
        <v>910000</v>
      </c>
      <c r="K20" s="45">
        <v>0.2</v>
      </c>
      <c r="L20" s="3">
        <f t="shared" si="4"/>
        <v>728000</v>
      </c>
      <c r="M20" s="3">
        <f t="shared" si="2"/>
        <v>102647.99999999999</v>
      </c>
      <c r="N20" s="3">
        <f t="shared" si="1"/>
        <v>830648</v>
      </c>
      <c r="O20" t="s">
        <v>61</v>
      </c>
    </row>
    <row r="21" spans="1:254" x14ac:dyDescent="0.25">
      <c r="B21" s="17" t="s">
        <v>91</v>
      </c>
      <c r="C21" s="21" t="s">
        <v>16</v>
      </c>
      <c r="D21" s="43">
        <v>1800</v>
      </c>
      <c r="E21" s="43"/>
      <c r="F21" s="43"/>
      <c r="G21" s="44">
        <v>325</v>
      </c>
      <c r="H21" s="44">
        <v>2</v>
      </c>
      <c r="I21" s="3">
        <f t="shared" si="5"/>
        <v>650</v>
      </c>
      <c r="J21" s="3">
        <f t="shared" si="3"/>
        <v>1170000</v>
      </c>
      <c r="K21" s="45">
        <v>0.2</v>
      </c>
      <c r="L21" s="3">
        <f t="shared" si="4"/>
        <v>936000</v>
      </c>
      <c r="M21" s="3">
        <f t="shared" si="2"/>
        <v>131976</v>
      </c>
      <c r="N21" s="3">
        <f t="shared" si="1"/>
        <v>1067976</v>
      </c>
      <c r="O21" t="s">
        <v>61</v>
      </c>
      <c r="IT21" s="1">
        <f>SUM(G21:IS21)</f>
        <v>3306929.2</v>
      </c>
    </row>
    <row r="22" spans="1:254" x14ac:dyDescent="0.25">
      <c r="B22" s="17" t="s">
        <v>89</v>
      </c>
      <c r="C22" s="21" t="s">
        <v>16</v>
      </c>
      <c r="D22" s="43">
        <v>370</v>
      </c>
      <c r="E22" s="43"/>
      <c r="F22" s="43"/>
      <c r="G22" s="44">
        <v>665</v>
      </c>
      <c r="H22" s="44">
        <v>2</v>
      </c>
      <c r="I22" s="3">
        <f t="shared" si="5"/>
        <v>1330</v>
      </c>
      <c r="J22" s="3">
        <f t="shared" si="3"/>
        <v>492100</v>
      </c>
      <c r="K22" s="45">
        <v>0.3</v>
      </c>
      <c r="L22" s="3">
        <f t="shared" si="4"/>
        <v>344470</v>
      </c>
      <c r="M22" s="3">
        <f t="shared" si="2"/>
        <v>48570.27</v>
      </c>
      <c r="N22" s="3">
        <f t="shared" si="1"/>
        <v>393040.27</v>
      </c>
      <c r="IT22" s="1"/>
    </row>
    <row r="23" spans="1:254" x14ac:dyDescent="0.25">
      <c r="B23" s="17" t="s">
        <v>92</v>
      </c>
      <c r="C23" s="21" t="s">
        <v>95</v>
      </c>
      <c r="D23" s="43">
        <v>350</v>
      </c>
      <c r="E23" s="43"/>
      <c r="F23" s="43"/>
      <c r="G23" s="44">
        <v>325</v>
      </c>
      <c r="H23" s="44">
        <v>2</v>
      </c>
      <c r="I23" s="3">
        <f t="shared" si="5"/>
        <v>650</v>
      </c>
      <c r="J23" s="3">
        <f t="shared" si="3"/>
        <v>227500</v>
      </c>
      <c r="K23" s="45">
        <v>0.2</v>
      </c>
      <c r="L23" s="3">
        <f t="shared" si="4"/>
        <v>182000</v>
      </c>
      <c r="M23" s="3">
        <f t="shared" si="2"/>
        <v>25661.999999999996</v>
      </c>
      <c r="N23" s="3">
        <f t="shared" si="1"/>
        <v>207662</v>
      </c>
      <c r="IT23" s="1"/>
    </row>
    <row r="24" spans="1:254" x14ac:dyDescent="0.25">
      <c r="B24" s="17" t="s">
        <v>33</v>
      </c>
      <c r="C24" s="21" t="s">
        <v>22</v>
      </c>
      <c r="D24" s="43">
        <v>35</v>
      </c>
      <c r="E24" s="43"/>
      <c r="F24" s="43"/>
      <c r="G24" s="44">
        <v>800</v>
      </c>
      <c r="H24" s="44">
        <v>2</v>
      </c>
      <c r="I24" s="3">
        <f t="shared" si="5"/>
        <v>1600</v>
      </c>
      <c r="J24" s="3">
        <f t="shared" si="3"/>
        <v>56000</v>
      </c>
      <c r="K24" s="45">
        <v>0.6</v>
      </c>
      <c r="L24" s="3">
        <f t="shared" si="4"/>
        <v>22400</v>
      </c>
      <c r="M24" s="3">
        <f t="shared" si="2"/>
        <v>3158.3999999999996</v>
      </c>
      <c r="N24" s="3">
        <f t="shared" si="1"/>
        <v>25558.400000000001</v>
      </c>
      <c r="O24" t="s">
        <v>61</v>
      </c>
    </row>
    <row r="25" spans="1:254" x14ac:dyDescent="0.25">
      <c r="B25" s="17" t="s">
        <v>31</v>
      </c>
      <c r="C25" s="21" t="s">
        <v>19</v>
      </c>
      <c r="D25" s="43">
        <v>200</v>
      </c>
      <c r="E25" s="43"/>
      <c r="F25" s="43"/>
      <c r="G25" s="44">
        <v>1200</v>
      </c>
      <c r="H25" s="44">
        <v>2</v>
      </c>
      <c r="I25" s="3">
        <f t="shared" si="5"/>
        <v>2400</v>
      </c>
      <c r="J25" s="3">
        <f t="shared" ref="J25:J30" si="6">+I25*D25</f>
        <v>480000</v>
      </c>
      <c r="K25" s="45">
        <v>0.35</v>
      </c>
      <c r="L25" s="3">
        <f t="shared" si="4"/>
        <v>312000</v>
      </c>
      <c r="M25" s="3">
        <f t="shared" si="2"/>
        <v>43991.999999999993</v>
      </c>
      <c r="N25" s="3">
        <f t="shared" si="1"/>
        <v>355992</v>
      </c>
      <c r="O25" t="s">
        <v>61</v>
      </c>
    </row>
    <row r="26" spans="1:254" x14ac:dyDescent="0.25">
      <c r="B26" s="17" t="s">
        <v>7</v>
      </c>
      <c r="C26" s="21" t="s">
        <v>18</v>
      </c>
      <c r="D26" s="43">
        <v>160</v>
      </c>
      <c r="E26" s="43"/>
      <c r="F26" s="43"/>
      <c r="G26" s="44">
        <v>461</v>
      </c>
      <c r="H26" s="44">
        <v>2</v>
      </c>
      <c r="I26" s="3">
        <f t="shared" si="5"/>
        <v>922</v>
      </c>
      <c r="J26" s="3">
        <f t="shared" si="6"/>
        <v>147520</v>
      </c>
      <c r="K26" s="45">
        <v>0.3</v>
      </c>
      <c r="L26" s="3">
        <f t="shared" si="4"/>
        <v>103264</v>
      </c>
      <c r="M26" s="3">
        <f t="shared" si="2"/>
        <v>14560.223999999998</v>
      </c>
      <c r="N26" s="3">
        <f t="shared" si="1"/>
        <v>117824.224</v>
      </c>
      <c r="O26" t="s">
        <v>61</v>
      </c>
    </row>
    <row r="27" spans="1:254" x14ac:dyDescent="0.25">
      <c r="A27" s="107"/>
      <c r="B27" s="108" t="s">
        <v>32</v>
      </c>
      <c r="C27" s="109" t="s">
        <v>14</v>
      </c>
      <c r="D27" s="110">
        <v>700</v>
      </c>
      <c r="E27" s="110"/>
      <c r="F27" s="110"/>
      <c r="G27" s="111">
        <v>400</v>
      </c>
      <c r="H27" s="111">
        <v>2</v>
      </c>
      <c r="I27" s="3">
        <f t="shared" si="5"/>
        <v>800</v>
      </c>
      <c r="J27" s="23">
        <f t="shared" si="6"/>
        <v>560000</v>
      </c>
      <c r="K27" s="45">
        <v>0.2</v>
      </c>
      <c r="L27" s="3">
        <f t="shared" si="4"/>
        <v>448000</v>
      </c>
      <c r="M27" s="3">
        <f t="shared" si="2"/>
        <v>63167.999999999993</v>
      </c>
      <c r="N27" s="3">
        <f t="shared" si="1"/>
        <v>511168</v>
      </c>
      <c r="O27" t="s">
        <v>61</v>
      </c>
    </row>
    <row r="28" spans="1:254" x14ac:dyDescent="0.25">
      <c r="A28" s="107"/>
      <c r="B28" s="112" t="s">
        <v>73</v>
      </c>
      <c r="C28" s="112" t="s">
        <v>17</v>
      </c>
      <c r="D28" s="104">
        <v>180</v>
      </c>
      <c r="E28" s="104"/>
      <c r="F28" s="104"/>
      <c r="G28" s="104">
        <v>450</v>
      </c>
      <c r="H28" s="104">
        <v>2</v>
      </c>
      <c r="I28" s="3">
        <f t="shared" si="5"/>
        <v>900</v>
      </c>
      <c r="J28" s="23">
        <f t="shared" si="6"/>
        <v>162000</v>
      </c>
      <c r="K28" s="45">
        <v>0.2</v>
      </c>
      <c r="L28" s="3">
        <f t="shared" si="4"/>
        <v>129600</v>
      </c>
      <c r="M28" s="3">
        <f t="shared" si="2"/>
        <v>18273.599999999999</v>
      </c>
      <c r="N28" s="3">
        <f t="shared" si="1"/>
        <v>147873.60000000001</v>
      </c>
      <c r="O28" t="s">
        <v>61</v>
      </c>
    </row>
    <row r="29" spans="1:254" x14ac:dyDescent="0.25">
      <c r="B29" s="3" t="s">
        <v>0</v>
      </c>
      <c r="C29" s="17">
        <v>690004</v>
      </c>
      <c r="D29" s="44">
        <v>1200</v>
      </c>
      <c r="E29" s="44"/>
      <c r="F29" s="44" t="s">
        <v>38</v>
      </c>
      <c r="G29" s="44">
        <v>500</v>
      </c>
      <c r="H29" s="44">
        <v>2</v>
      </c>
      <c r="I29" s="3">
        <f t="shared" si="5"/>
        <v>1000</v>
      </c>
      <c r="J29" s="3">
        <f t="shared" si="6"/>
        <v>1200000</v>
      </c>
      <c r="K29" s="45">
        <v>0.1</v>
      </c>
      <c r="L29" s="3">
        <f t="shared" si="4"/>
        <v>1080000</v>
      </c>
      <c r="M29" s="3">
        <f t="shared" si="2"/>
        <v>152279.99999999997</v>
      </c>
      <c r="N29" s="129">
        <f t="shared" si="1"/>
        <v>1232280</v>
      </c>
      <c r="O29" t="s">
        <v>61</v>
      </c>
    </row>
    <row r="30" spans="1:254" x14ac:dyDescent="0.25">
      <c r="B30" s="3" t="s">
        <v>1</v>
      </c>
      <c r="C30" s="17" t="s">
        <v>28</v>
      </c>
      <c r="D30" s="44">
        <v>75</v>
      </c>
      <c r="E30" s="44"/>
      <c r="F30" s="44"/>
      <c r="G30" s="44">
        <v>315.5</v>
      </c>
      <c r="H30" s="44">
        <v>2</v>
      </c>
      <c r="I30" s="3">
        <f t="shared" si="5"/>
        <v>631</v>
      </c>
      <c r="J30" s="3">
        <f t="shared" si="6"/>
        <v>47325</v>
      </c>
      <c r="K30" s="45">
        <v>0.1</v>
      </c>
      <c r="L30" s="3">
        <f t="shared" si="4"/>
        <v>42592.5</v>
      </c>
      <c r="M30" s="3">
        <f t="shared" si="2"/>
        <v>6005.5424999999996</v>
      </c>
      <c r="N30" s="3">
        <f t="shared" si="1"/>
        <v>48598.042499999996</v>
      </c>
      <c r="O30" t="s">
        <v>61</v>
      </c>
    </row>
    <row r="31" spans="1:254" x14ac:dyDescent="0.25">
      <c r="B31" s="52" t="s">
        <v>6</v>
      </c>
      <c r="C31" s="53"/>
      <c r="D31" s="54">
        <f>SUM(D6:D30)</f>
        <v>12785</v>
      </c>
      <c r="E31" s="54">
        <f>SUM(E6:E30)</f>
        <v>1838</v>
      </c>
      <c r="F31" s="54">
        <f>SUM(F6:F30)</f>
        <v>232</v>
      </c>
      <c r="G31" s="54"/>
      <c r="H31" s="54"/>
      <c r="I31" s="55">
        <f>+J31/D31</f>
        <v>980.04966757919442</v>
      </c>
      <c r="J31" s="54">
        <f>SUM(J6:J30)</f>
        <v>12529935</v>
      </c>
      <c r="K31" s="54"/>
      <c r="L31" s="54">
        <f>SUM(L6:L30)</f>
        <v>9707284.5</v>
      </c>
      <c r="M31" s="54">
        <f>SUM(M6:M30)</f>
        <v>1368727.1144999997</v>
      </c>
      <c r="N31" s="54">
        <f>SUM(N6:N30)</f>
        <v>11076011.614499999</v>
      </c>
    </row>
    <row r="32" spans="1:254" x14ac:dyDescent="0.25">
      <c r="B32" s="29" t="s">
        <v>9</v>
      </c>
      <c r="C32" s="29"/>
      <c r="D32" s="30"/>
      <c r="E32" s="30"/>
      <c r="F32" s="30"/>
      <c r="G32" s="30"/>
      <c r="H32" s="30"/>
      <c r="I32" s="30"/>
      <c r="J32" s="30">
        <f>SUM(J31:J31)</f>
        <v>12529935</v>
      </c>
      <c r="K32" s="35"/>
      <c r="L32" s="30">
        <f>SUM(L31:L31)</f>
        <v>9707284.5</v>
      </c>
      <c r="M32" s="30">
        <f>SUM(M31:M31)</f>
        <v>1368727.1144999997</v>
      </c>
      <c r="N32" s="30">
        <f>SUM(N31:N31)</f>
        <v>11076011.614499999</v>
      </c>
    </row>
    <row r="33" spans="2:15" s="118" customFormat="1" x14ac:dyDescent="0.25">
      <c r="B33" s="119"/>
      <c r="C33" s="119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</row>
    <row r="34" spans="2:15" ht="45" x14ac:dyDescent="0.25">
      <c r="L34" s="40" t="s">
        <v>72</v>
      </c>
      <c r="M34" s="40" t="s">
        <v>56</v>
      </c>
      <c r="N34" s="40" t="s">
        <v>57</v>
      </c>
    </row>
    <row r="35" spans="2:15" x14ac:dyDescent="0.25">
      <c r="B35" s="8" t="s">
        <v>90</v>
      </c>
      <c r="C35" s="17">
        <v>690012</v>
      </c>
      <c r="D35" s="7"/>
      <c r="E35" s="7"/>
      <c r="F35" s="7"/>
      <c r="G35" s="7"/>
      <c r="H35" s="7"/>
      <c r="I35" s="7"/>
      <c r="J35" s="46">
        <v>50000</v>
      </c>
      <c r="L35" s="3">
        <f>J35</f>
        <v>50000</v>
      </c>
      <c r="M35" s="3">
        <f>L35*0.28</f>
        <v>14000.000000000002</v>
      </c>
      <c r="N35" s="3">
        <f>SUM(L35:M35)</f>
        <v>64000</v>
      </c>
      <c r="O35" t="s">
        <v>61</v>
      </c>
    </row>
    <row r="36" spans="2:15" x14ac:dyDescent="0.25">
      <c r="B36" s="127" t="s">
        <v>93</v>
      </c>
      <c r="C36" s="17" t="s">
        <v>96</v>
      </c>
      <c r="D36" s="25"/>
      <c r="E36" s="25"/>
      <c r="F36" s="25"/>
      <c r="G36" s="25"/>
      <c r="H36" s="25"/>
      <c r="I36" s="25"/>
      <c r="J36" s="128">
        <f>41400*1.25</f>
        <v>51750</v>
      </c>
      <c r="L36" s="3">
        <f>J36</f>
        <v>51750</v>
      </c>
      <c r="M36" s="3"/>
      <c r="N36" s="3">
        <f>SUM(L36:M36)</f>
        <v>51750</v>
      </c>
    </row>
    <row r="37" spans="2:15" ht="15.75" thickBot="1" x14ac:dyDescent="0.3">
      <c r="B37" s="9" t="s">
        <v>10</v>
      </c>
      <c r="C37" s="17">
        <v>690000</v>
      </c>
      <c r="D37" s="10"/>
      <c r="E37" s="10"/>
      <c r="F37" s="10"/>
      <c r="G37" s="10"/>
      <c r="H37" s="10"/>
      <c r="I37" s="10"/>
      <c r="J37" s="47">
        <v>100000</v>
      </c>
      <c r="L37" s="3">
        <f>J37</f>
        <v>100000</v>
      </c>
      <c r="M37" s="3"/>
      <c r="N37" s="3">
        <f>SUM(L37:M37)</f>
        <v>100000</v>
      </c>
      <c r="O37" t="s">
        <v>61</v>
      </c>
    </row>
    <row r="38" spans="2:15" ht="15.75" thickBot="1" x14ac:dyDescent="0.3">
      <c r="B38" s="11" t="s">
        <v>35</v>
      </c>
      <c r="C38" s="17" t="s">
        <v>36</v>
      </c>
      <c r="D38" s="12"/>
      <c r="E38" s="12"/>
      <c r="F38" s="12"/>
      <c r="G38" s="12"/>
      <c r="H38" s="12"/>
      <c r="I38" s="12"/>
      <c r="J38" s="48">
        <v>75000</v>
      </c>
      <c r="L38" s="3">
        <f>J38</f>
        <v>75000</v>
      </c>
      <c r="M38" s="3">
        <f>L38*0.28</f>
        <v>21000.000000000004</v>
      </c>
      <c r="N38" s="3">
        <f>SUM(L38:M38)</f>
        <v>96000</v>
      </c>
      <c r="O38" t="s">
        <v>61</v>
      </c>
    </row>
    <row r="39" spans="2:15" x14ac:dyDescent="0.25">
      <c r="B39" s="36" t="s">
        <v>37</v>
      </c>
      <c r="C39" s="22" t="s">
        <v>39</v>
      </c>
      <c r="D39" s="37"/>
      <c r="E39" s="37"/>
      <c r="F39" s="37"/>
      <c r="G39" s="37"/>
      <c r="H39" s="37"/>
      <c r="I39" s="37"/>
      <c r="J39" s="49">
        <v>70000</v>
      </c>
      <c r="L39" s="3">
        <f>J39</f>
        <v>70000</v>
      </c>
      <c r="M39" s="3">
        <f>L39*0.28</f>
        <v>19600.000000000004</v>
      </c>
      <c r="N39" s="3">
        <f>SUM(L39:M39)</f>
        <v>89600</v>
      </c>
      <c r="O39" t="s">
        <v>61</v>
      </c>
    </row>
    <row r="40" spans="2:15" x14ac:dyDescent="0.25">
      <c r="B40" s="35" t="s">
        <v>98</v>
      </c>
      <c r="C40" s="38"/>
      <c r="D40" s="38"/>
      <c r="E40" s="38"/>
      <c r="F40" s="38"/>
      <c r="G40" s="38"/>
      <c r="H40" s="38"/>
      <c r="I40" s="38"/>
      <c r="J40" s="39">
        <f>SUM(J35:J39)+J32</f>
        <v>12876685</v>
      </c>
      <c r="K40" s="38"/>
      <c r="L40" s="33">
        <f>SUM(L35:L39)+L32</f>
        <v>10054034.5</v>
      </c>
      <c r="M40" s="33">
        <f>SUM(M35:M39)+M32</f>
        <v>1423327.1144999997</v>
      </c>
      <c r="N40" s="33">
        <f>SUM(N35:N39)+N32</f>
        <v>11477361.614499999</v>
      </c>
    </row>
    <row r="41" spans="2:15" ht="15.75" thickBot="1" x14ac:dyDescent="0.3">
      <c r="B41" s="11"/>
      <c r="C41" s="12"/>
      <c r="D41" s="12"/>
      <c r="E41" s="12"/>
      <c r="F41" s="12"/>
      <c r="G41" s="12"/>
      <c r="H41" s="12"/>
      <c r="I41" s="12"/>
      <c r="J41" s="13"/>
    </row>
    <row r="42" spans="2:15" ht="15.75" thickBot="1" x14ac:dyDescent="0.3">
      <c r="B42" s="14" t="s">
        <v>2</v>
      </c>
      <c r="C42" s="15"/>
      <c r="D42" s="15"/>
      <c r="E42" s="15"/>
      <c r="F42" s="15"/>
      <c r="G42" s="15"/>
      <c r="H42" s="15"/>
      <c r="I42" s="15"/>
      <c r="J42" s="16">
        <f>J40/D31</f>
        <v>1007.1712944857254</v>
      </c>
    </row>
    <row r="44" spans="2:15" x14ac:dyDescent="0.25">
      <c r="B44" s="33" t="s">
        <v>34</v>
      </c>
      <c r="C44" s="31">
        <v>699000</v>
      </c>
      <c r="D44" s="32"/>
      <c r="E44" s="32"/>
      <c r="F44" s="32"/>
      <c r="G44" s="32"/>
      <c r="H44" s="32"/>
      <c r="I44" s="32"/>
      <c r="J44" s="121">
        <f>SUM(J45:J48)</f>
        <v>647000</v>
      </c>
      <c r="K44" s="34" t="s">
        <v>61</v>
      </c>
    </row>
    <row r="45" spans="2:15" x14ac:dyDescent="0.25">
      <c r="B45" s="2" t="s">
        <v>60</v>
      </c>
      <c r="C45" s="3"/>
      <c r="D45" s="24"/>
      <c r="E45" s="25"/>
      <c r="F45" s="25">
        <v>130</v>
      </c>
      <c r="G45" s="50">
        <v>1800</v>
      </c>
      <c r="H45" s="25"/>
      <c r="I45" s="25"/>
      <c r="J45" s="3">
        <f>F45*G45</f>
        <v>234000</v>
      </c>
    </row>
    <row r="46" spans="2:15" x14ac:dyDescent="0.25">
      <c r="B46" s="2" t="s">
        <v>59</v>
      </c>
      <c r="C46" s="3"/>
      <c r="D46" s="113"/>
      <c r="E46" s="37"/>
      <c r="F46" s="37">
        <v>90</v>
      </c>
      <c r="G46" s="114">
        <v>3950</v>
      </c>
      <c r="H46" s="37"/>
      <c r="I46" s="37"/>
      <c r="J46" s="3">
        <f>F46*G46</f>
        <v>355500</v>
      </c>
    </row>
    <row r="47" spans="2:15" x14ac:dyDescent="0.25">
      <c r="B47" s="2" t="s">
        <v>76</v>
      </c>
      <c r="C47" s="3"/>
      <c r="D47" s="113"/>
      <c r="E47" s="37"/>
      <c r="F47" s="37">
        <v>10</v>
      </c>
      <c r="G47" s="114">
        <v>1800</v>
      </c>
      <c r="H47" s="37"/>
      <c r="I47" s="37"/>
      <c r="J47" s="3">
        <v>18000</v>
      </c>
    </row>
    <row r="48" spans="2:15" x14ac:dyDescent="0.25">
      <c r="B48" s="2" t="s">
        <v>77</v>
      </c>
      <c r="C48" s="3"/>
      <c r="D48" s="26"/>
      <c r="E48" s="27"/>
      <c r="F48" s="27">
        <v>10</v>
      </c>
      <c r="G48" s="51">
        <v>3950</v>
      </c>
      <c r="H48" s="27"/>
      <c r="I48" s="27"/>
      <c r="J48" s="3">
        <f>F48*G48</f>
        <v>39500</v>
      </c>
    </row>
  </sheetData>
  <mergeCells count="2">
    <mergeCell ref="B2:E2"/>
    <mergeCell ref="P12:S12"/>
  </mergeCells>
  <phoneticPr fontId="0" type="noConversion"/>
  <pageMargins left="0.70866141732283472" right="0.70866141732283472" top="0.27559055118110237" bottom="0.27559055118110237" header="0.19685039370078741" footer="0.1968503937007874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6"/>
  <sheetViews>
    <sheetView workbookViewId="0">
      <selection activeCell="J4" sqref="J4:J26"/>
    </sheetView>
  </sheetViews>
  <sheetFormatPr baseColWidth="10" defaultColWidth="11.5703125" defaultRowHeight="15" x14ac:dyDescent="0.25"/>
  <cols>
    <col min="10" max="10" width="11.42578125" style="1" customWidth="1"/>
  </cols>
  <sheetData>
    <row r="1" spans="1:52" s="57" customFormat="1" x14ac:dyDescent="0.25">
      <c r="A1" s="56"/>
      <c r="C1" s="58"/>
      <c r="G1" s="59"/>
      <c r="H1" s="60"/>
      <c r="I1" s="61"/>
      <c r="J1" s="117" t="s">
        <v>40</v>
      </c>
      <c r="K1" s="62"/>
      <c r="L1" s="62"/>
      <c r="M1" s="62"/>
      <c r="N1" s="62"/>
      <c r="O1" s="62"/>
      <c r="P1" s="62"/>
      <c r="Q1" s="63"/>
      <c r="R1" s="63"/>
      <c r="S1" s="59"/>
      <c r="V1" s="64"/>
      <c r="W1" s="66" t="s">
        <v>41</v>
      </c>
      <c r="AC1" s="66" t="s">
        <v>42</v>
      </c>
      <c r="AI1" s="66" t="s">
        <v>43</v>
      </c>
      <c r="AJ1" s="62"/>
      <c r="AK1" s="62"/>
      <c r="AL1" s="62"/>
      <c r="AM1" s="62"/>
      <c r="AN1" s="62"/>
      <c r="AO1" s="66" t="s">
        <v>44</v>
      </c>
      <c r="AP1" s="62"/>
      <c r="AQ1" s="62"/>
      <c r="AR1" s="62"/>
      <c r="AS1" s="62"/>
      <c r="AT1" s="62"/>
      <c r="AU1" s="66" t="s">
        <v>45</v>
      </c>
      <c r="AV1" s="62"/>
      <c r="AW1" s="62"/>
      <c r="AX1" s="62"/>
      <c r="AY1" s="62"/>
      <c r="AZ1" s="62"/>
    </row>
    <row r="2" spans="1:52" x14ac:dyDescent="0.25">
      <c r="A2" s="66"/>
      <c r="B2" s="68"/>
      <c r="C2" s="66"/>
      <c r="D2" s="66"/>
      <c r="E2" s="66"/>
      <c r="F2" s="69"/>
      <c r="G2" s="60"/>
      <c r="H2" s="57"/>
      <c r="I2" s="70" t="s">
        <v>46</v>
      </c>
      <c r="J2" s="71">
        <v>2019</v>
      </c>
      <c r="K2" s="71">
        <f>J2+1</f>
        <v>2020</v>
      </c>
      <c r="L2" s="71">
        <f>K2+1</f>
        <v>2021</v>
      </c>
      <c r="M2" s="71">
        <f>L2+1</f>
        <v>2022</v>
      </c>
      <c r="N2" s="71">
        <f>M2+1</f>
        <v>2023</v>
      </c>
      <c r="O2" s="72"/>
      <c r="P2" s="73"/>
      <c r="Q2" s="63"/>
      <c r="R2" s="74"/>
      <c r="S2" s="66"/>
      <c r="T2" s="66"/>
      <c r="U2" s="75"/>
      <c r="V2" s="65"/>
      <c r="W2" s="71">
        <v>2013</v>
      </c>
      <c r="X2" s="71">
        <f>W2+1</f>
        <v>2014</v>
      </c>
      <c r="Y2" s="71">
        <f>X2+1</f>
        <v>2015</v>
      </c>
      <c r="Z2" s="71">
        <f>Y2+1</f>
        <v>2016</v>
      </c>
      <c r="AA2" s="71">
        <f>Z2+1</f>
        <v>2017</v>
      </c>
      <c r="AB2" s="57"/>
      <c r="AC2" s="71">
        <v>2013</v>
      </c>
      <c r="AD2" s="71">
        <f>AC2+1</f>
        <v>2014</v>
      </c>
      <c r="AE2" s="71">
        <f>AD2+1</f>
        <v>2015</v>
      </c>
      <c r="AF2" s="71">
        <f>AE2+1</f>
        <v>2016</v>
      </c>
      <c r="AG2" s="71">
        <f>AF2+1</f>
        <v>2017</v>
      </c>
      <c r="AH2" s="58"/>
      <c r="AI2" s="71">
        <v>2013</v>
      </c>
      <c r="AJ2" s="71">
        <f>AI2+1</f>
        <v>2014</v>
      </c>
      <c r="AK2" s="71">
        <f>AJ2+1</f>
        <v>2015</v>
      </c>
      <c r="AL2" s="71">
        <f>AK2+1</f>
        <v>2016</v>
      </c>
      <c r="AM2" s="71">
        <f>AL2+1</f>
        <v>2017</v>
      </c>
      <c r="AN2" s="67"/>
      <c r="AO2" s="71">
        <v>2013</v>
      </c>
      <c r="AP2" s="71">
        <f>AO2+1</f>
        <v>2014</v>
      </c>
      <c r="AQ2" s="71">
        <f>AP2+1</f>
        <v>2015</v>
      </c>
      <c r="AR2" s="71">
        <f>AQ2+1</f>
        <v>2016</v>
      </c>
      <c r="AS2" s="71">
        <f>AR2+1</f>
        <v>2017</v>
      </c>
      <c r="AT2" s="76"/>
      <c r="AU2" s="71">
        <v>2013</v>
      </c>
      <c r="AV2" s="71">
        <f>AU2+1</f>
        <v>2014</v>
      </c>
      <c r="AW2" s="71">
        <f>AV2+1</f>
        <v>2015</v>
      </c>
      <c r="AX2" s="71">
        <f>AW2+1</f>
        <v>2016</v>
      </c>
      <c r="AY2" s="71">
        <f>AX2+1</f>
        <v>2017</v>
      </c>
      <c r="AZ2" s="57"/>
    </row>
    <row r="3" spans="1:52" ht="22.5" x14ac:dyDescent="0.25">
      <c r="A3" s="77" t="s">
        <v>11</v>
      </c>
      <c r="B3" s="77" t="s">
        <v>12</v>
      </c>
      <c r="C3" s="77" t="s">
        <v>13</v>
      </c>
      <c r="D3" s="77" t="s">
        <v>47</v>
      </c>
      <c r="E3" s="77" t="s">
        <v>48</v>
      </c>
      <c r="F3" s="77" t="s">
        <v>49</v>
      </c>
      <c r="G3" s="77" t="s">
        <v>50</v>
      </c>
      <c r="H3" s="77" t="s">
        <v>51</v>
      </c>
      <c r="I3" s="78"/>
      <c r="J3" s="80" t="s">
        <v>52</v>
      </c>
      <c r="K3" s="79" t="s">
        <v>52</v>
      </c>
      <c r="L3" s="79" t="s">
        <v>52</v>
      </c>
      <c r="M3" s="79" t="s">
        <v>52</v>
      </c>
      <c r="N3" s="81" t="s">
        <v>52</v>
      </c>
      <c r="O3" s="72"/>
      <c r="P3" s="82" t="s">
        <v>53</v>
      </c>
      <c r="Q3" s="63"/>
      <c r="R3" s="83" t="s">
        <v>54</v>
      </c>
      <c r="S3" s="71" t="s">
        <v>12</v>
      </c>
      <c r="T3" s="71" t="s">
        <v>13</v>
      </c>
      <c r="U3" s="84" t="s">
        <v>11</v>
      </c>
      <c r="V3" s="65" t="s">
        <v>55</v>
      </c>
      <c r="W3" s="85" t="s">
        <v>52</v>
      </c>
      <c r="X3" s="85" t="s">
        <v>52</v>
      </c>
      <c r="Y3" s="85" t="s">
        <v>52</v>
      </c>
      <c r="Z3" s="85" t="s">
        <v>52</v>
      </c>
      <c r="AA3" s="86" t="s">
        <v>52</v>
      </c>
      <c r="AB3" s="57"/>
      <c r="AC3" s="85" t="s">
        <v>52</v>
      </c>
      <c r="AD3" s="85" t="s">
        <v>52</v>
      </c>
      <c r="AE3" s="85" t="s">
        <v>52</v>
      </c>
      <c r="AF3" s="85" t="s">
        <v>52</v>
      </c>
      <c r="AG3" s="86" t="s">
        <v>52</v>
      </c>
      <c r="AH3" s="58"/>
      <c r="AI3" s="85" t="s">
        <v>52</v>
      </c>
      <c r="AJ3" s="85" t="s">
        <v>52</v>
      </c>
      <c r="AK3" s="85" t="s">
        <v>52</v>
      </c>
      <c r="AL3" s="85" t="s">
        <v>52</v>
      </c>
      <c r="AM3" s="86" t="s">
        <v>52</v>
      </c>
      <c r="AN3" s="67"/>
      <c r="AO3" s="85" t="s">
        <v>52</v>
      </c>
      <c r="AP3" s="85" t="s">
        <v>52</v>
      </c>
      <c r="AQ3" s="85" t="s">
        <v>52</v>
      </c>
      <c r="AR3" s="85" t="s">
        <v>52</v>
      </c>
      <c r="AS3" s="86" t="s">
        <v>52</v>
      </c>
      <c r="AT3" s="76"/>
      <c r="AU3" s="85" t="s">
        <v>52</v>
      </c>
      <c r="AV3" s="85" t="s">
        <v>52</v>
      </c>
      <c r="AW3" s="85" t="s">
        <v>52</v>
      </c>
      <c r="AX3" s="85" t="s">
        <v>52</v>
      </c>
      <c r="AY3" s="86" t="s">
        <v>52</v>
      </c>
      <c r="AZ3" s="57"/>
    </row>
    <row r="4" spans="1:52" x14ac:dyDescent="0.25">
      <c r="A4" s="87">
        <v>120014</v>
      </c>
      <c r="B4" s="88">
        <v>0</v>
      </c>
      <c r="C4" s="122" t="s">
        <v>25</v>
      </c>
      <c r="D4" s="89"/>
      <c r="E4" s="87">
        <v>66</v>
      </c>
      <c r="F4" s="90"/>
      <c r="G4" s="91"/>
      <c r="H4" s="92"/>
      <c r="I4" s="93"/>
      <c r="J4" s="94">
        <f>('2019'!L7+'2019'!L6)/Buddy!P4/1.2</f>
        <v>2463.8694074969771</v>
      </c>
      <c r="K4" s="94"/>
      <c r="L4" s="94"/>
      <c r="M4" s="94"/>
      <c r="N4" s="94"/>
      <c r="O4" s="72"/>
      <c r="P4" s="95">
        <f>IF($E4,VLOOKUP($E4,[1]Tabeller!CI$1:CJ$65536,2,FALSE),)</f>
        <v>296.87179487179486</v>
      </c>
      <c r="Q4" s="63"/>
      <c r="R4" s="96" t="str">
        <f>IF($A4,VLOOKUP($A4,[2]Tabeller!$V$1:$Y$65536,4,FALSE),)</f>
        <v>1200 Det Juridiske Fakultet felles</v>
      </c>
      <c r="S4" s="97">
        <f>IF($B4,VLOOKUP($B4,[2]Tabeller!#REF!,2,FALSE),)</f>
        <v>0</v>
      </c>
      <c r="T4" s="97" t="str">
        <f t="shared" ref="T4:T26" si="0">C4</f>
        <v>693100</v>
      </c>
      <c r="U4" s="96">
        <f t="shared" ref="U4:U26" si="1">A4</f>
        <v>120014</v>
      </c>
      <c r="V4" s="65" t="s">
        <v>55</v>
      </c>
      <c r="W4" s="98">
        <f>$P4*J4*(1+[2]Fastlønn!$M$1)</f>
        <v>749739.66666666663</v>
      </c>
      <c r="X4" s="98">
        <f>$P4*K4*(1+[2]Fastlønn!$M$1)</f>
        <v>0</v>
      </c>
      <c r="Y4" s="98">
        <f>$P4*L4*(1+[2]Fastlønn!$M$1)</f>
        <v>0</v>
      </c>
      <c r="Z4" s="98">
        <f>$P4*M4*(1+[2]Fastlønn!$M$1)</f>
        <v>0</v>
      </c>
      <c r="AA4" s="98">
        <f>$P4*N4*(1+[2]Fastlønn!$M$1)</f>
        <v>0</v>
      </c>
      <c r="AB4" s="57"/>
      <c r="AC4" s="98">
        <f>IF(W4,W4*[2]Tabeller!$R$14,)</f>
        <v>81273.396521931383</v>
      </c>
      <c r="AD4" s="98">
        <f>IF(X4,X4*[2]Tabeller!$R$14,)</f>
        <v>0</v>
      </c>
      <c r="AE4" s="98">
        <f>IF(Y4,Y4*[2]Tabeller!$R$14,)</f>
        <v>0</v>
      </c>
      <c r="AF4" s="98">
        <f>IF(Z4,Z4*[2]Tabeller!$R$14,)</f>
        <v>0</v>
      </c>
      <c r="AG4" s="98">
        <f>IF(AA4,AA4*[2]Tabeller!$R$14,)</f>
        <v>0</v>
      </c>
      <c r="AH4" s="58"/>
      <c r="AI4" s="98">
        <f>IF(AND(J4&gt;[2]Tabeller!$N$7),W4*[2]Tabeller!$R$15,)</f>
        <v>83550.204438680521</v>
      </c>
      <c r="AJ4" s="98">
        <f>IF(AND(K4&gt;[2]Tabeller!$N$7),X4*[2]Tabeller!$R$15,)</f>
        <v>0</v>
      </c>
      <c r="AK4" s="98">
        <f>IF(AND(L4&gt;[2]Tabeller!$N$7),Y4*[2]Tabeller!$R$15,)</f>
        <v>0</v>
      </c>
      <c r="AL4" s="98">
        <f>IF(AND(M4&gt;[2]Tabeller!$N$7),Z4*[2]Tabeller!$R$15,)</f>
        <v>0</v>
      </c>
      <c r="AM4" s="98">
        <f>IF(AND(N4&gt;[2]Tabeller!$N$7),AA4*[2]Tabeller!$R$15,)</f>
        <v>0</v>
      </c>
      <c r="AN4" s="67"/>
      <c r="AO4" s="98">
        <f>IF(J4,W4*[2]Tabeller!$R$16,)</f>
        <v>118736.36864871562</v>
      </c>
      <c r="AP4" s="98">
        <f>IF(K4,X4*[2]Tabeller!$R$16,)</f>
        <v>0</v>
      </c>
      <c r="AQ4" s="98">
        <f>IF(L4,Y4*[2]Tabeller!$R$16,)</f>
        <v>0</v>
      </c>
      <c r="AR4" s="98">
        <f>IF(M4,Z4*[2]Tabeller!$R$16,)</f>
        <v>0</v>
      </c>
      <c r="AS4" s="98">
        <f>IF(N4,AA4*[2]Tabeller!$R$16,)</f>
        <v>0</v>
      </c>
      <c r="AT4" s="76"/>
      <c r="AU4" s="99">
        <f t="shared" ref="AU4:AU26" si="2">AI4+AO4</f>
        <v>202286.57308739616</v>
      </c>
      <c r="AV4" s="99">
        <f t="shared" ref="AV4:AV26" si="3">AJ4+AP4</f>
        <v>0</v>
      </c>
      <c r="AW4" s="99">
        <f t="shared" ref="AW4:AW26" si="4">AK4+AQ4</f>
        <v>0</v>
      </c>
      <c r="AX4" s="99">
        <f t="shared" ref="AX4:AX26" si="5">AL4+AR4</f>
        <v>0</v>
      </c>
      <c r="AY4" s="99">
        <f t="shared" ref="AY4:AY26" si="6">AM4+AS4</f>
        <v>0</v>
      </c>
      <c r="AZ4" s="57"/>
    </row>
    <row r="5" spans="1:52" x14ac:dyDescent="0.25">
      <c r="A5" s="87">
        <v>120014</v>
      </c>
      <c r="B5" s="88">
        <v>0</v>
      </c>
      <c r="C5" s="122" t="s">
        <v>26</v>
      </c>
      <c r="D5" s="87"/>
      <c r="E5" s="87">
        <v>66</v>
      </c>
      <c r="F5" s="90"/>
      <c r="G5" s="91"/>
      <c r="H5" s="92"/>
      <c r="I5" s="93"/>
      <c r="J5" s="94">
        <f>('2019'!L8+'2019'!L9+'2019'!L10)/Buddy!P5*1.2</f>
        <v>3285.8749697702538</v>
      </c>
      <c r="K5" s="94"/>
      <c r="L5" s="94"/>
      <c r="M5" s="94"/>
      <c r="N5" s="94"/>
      <c r="O5" s="72"/>
      <c r="P5" s="95">
        <f>IF($E5,VLOOKUP($E5,[1]Tabeller!CI$1:CJ$65536,2,FALSE),)</f>
        <v>296.87179487179486</v>
      </c>
      <c r="Q5" s="63"/>
      <c r="R5" s="96" t="str">
        <f>IF($A5,VLOOKUP($A5,[2]Tabeller!$V$1:$Y$65536,4,FALSE),)</f>
        <v>1200 Det Juridiske Fakultet felles</v>
      </c>
      <c r="S5" s="97">
        <f>IF($B5,VLOOKUP($B5,[2]Tabeller!#REF!,2,FALSE),)</f>
        <v>0</v>
      </c>
      <c r="T5" s="97" t="str">
        <f t="shared" si="0"/>
        <v>693200</v>
      </c>
      <c r="U5" s="96">
        <f t="shared" si="1"/>
        <v>120014</v>
      </c>
      <c r="V5" s="65" t="s">
        <v>55</v>
      </c>
      <c r="W5" s="98">
        <f>$P5*J5*(1+[2]Fastlønn!$M$1)</f>
        <v>999870.68999999983</v>
      </c>
      <c r="X5" s="98">
        <f>$P5*K5*(1+[2]Fastlønn!$M$1)</f>
        <v>0</v>
      </c>
      <c r="Y5" s="98">
        <f>$P5*L5*(1+[2]Fastlønn!$M$1)</f>
        <v>0</v>
      </c>
      <c r="Z5" s="98">
        <f>$P5*M5*(1+[2]Fastlønn!$M$1)</f>
        <v>0</v>
      </c>
      <c r="AA5" s="98">
        <f>$P5*N5*(1+[2]Fastlønn!$M$1)</f>
        <v>0</v>
      </c>
      <c r="AB5" s="57"/>
      <c r="AC5" s="98">
        <f>IF(W5,W5*[2]Tabeller!$R$14,)</f>
        <v>108388.13880599504</v>
      </c>
      <c r="AD5" s="98">
        <f>IF(X5,X5*[2]Tabeller!$R$14,)</f>
        <v>0</v>
      </c>
      <c r="AE5" s="98">
        <f>IF(Y5,Y5*[2]Tabeller!$R$14,)</f>
        <v>0</v>
      </c>
      <c r="AF5" s="98">
        <f>IF(Z5,Z5*[2]Tabeller!$R$14,)</f>
        <v>0</v>
      </c>
      <c r="AG5" s="98">
        <f>IF(AA5,AA5*[2]Tabeller!$R$14,)</f>
        <v>0</v>
      </c>
      <c r="AH5" s="58"/>
      <c r="AI5" s="98">
        <f>IF(AND(J5&gt;[2]Tabeller!$N$7),W5*[2]Tabeller!$R$15,)</f>
        <v>111424.5441129715</v>
      </c>
      <c r="AJ5" s="98">
        <f>IF(AND(K5&gt;[2]Tabeller!$N$7),X5*[2]Tabeller!$R$15,)</f>
        <v>0</v>
      </c>
      <c r="AK5" s="98">
        <f>IF(AND(L5&gt;[2]Tabeller!$N$7),Y5*[2]Tabeller!$R$15,)</f>
        <v>0</v>
      </c>
      <c r="AL5" s="98">
        <f>IF(AND(M5&gt;[2]Tabeller!$N$7),Z5*[2]Tabeller!$R$15,)</f>
        <v>0</v>
      </c>
      <c r="AM5" s="98">
        <f>IF(AND(N5&gt;[2]Tabeller!$N$7),AA5*[2]Tabeller!$R$15,)</f>
        <v>0</v>
      </c>
      <c r="AN5" s="67"/>
      <c r="AO5" s="98">
        <f>IF(J5,W5*[2]Tabeller!$R$16,)</f>
        <v>158349.65138861843</v>
      </c>
      <c r="AP5" s="98">
        <f>IF(K5,X5*[2]Tabeller!$R$16,)</f>
        <v>0</v>
      </c>
      <c r="AQ5" s="98">
        <f>IF(L5,Y5*[2]Tabeller!$R$16,)</f>
        <v>0</v>
      </c>
      <c r="AR5" s="98">
        <f>IF(M5,Z5*[2]Tabeller!$R$16,)</f>
        <v>0</v>
      </c>
      <c r="AS5" s="98">
        <f>IF(N5,AA5*[2]Tabeller!$R$16,)</f>
        <v>0</v>
      </c>
      <c r="AT5" s="76"/>
      <c r="AU5" s="99">
        <f t="shared" si="2"/>
        <v>269774.19550158991</v>
      </c>
      <c r="AV5" s="99">
        <f t="shared" si="3"/>
        <v>0</v>
      </c>
      <c r="AW5" s="99">
        <f t="shared" si="4"/>
        <v>0</v>
      </c>
      <c r="AX5" s="99">
        <f t="shared" si="5"/>
        <v>0</v>
      </c>
      <c r="AY5" s="99">
        <f t="shared" si="6"/>
        <v>0</v>
      </c>
      <c r="AZ5" s="57"/>
    </row>
    <row r="6" spans="1:52" x14ac:dyDescent="0.25">
      <c r="A6" s="87">
        <v>120014</v>
      </c>
      <c r="B6" s="88">
        <v>0</v>
      </c>
      <c r="C6" s="122" t="s">
        <v>27</v>
      </c>
      <c r="D6" s="87"/>
      <c r="E6" s="87">
        <v>66</v>
      </c>
      <c r="F6" s="100"/>
      <c r="G6" s="91"/>
      <c r="H6" s="92"/>
      <c r="I6" s="93"/>
      <c r="J6" s="94">
        <f>('2019'!L12+'2019'!L13+'2019'!L14)/Buddy!P6/1.2</f>
        <v>3394.6920884436004</v>
      </c>
      <c r="K6" s="94"/>
      <c r="L6" s="94"/>
      <c r="M6" s="94"/>
      <c r="N6" s="94"/>
      <c r="O6" s="72"/>
      <c r="P6" s="95">
        <f>IF($E6,VLOOKUP($E6,[1]Tabeller!CI$1:CJ$65536,2,FALSE),)</f>
        <v>296.87179487179486</v>
      </c>
      <c r="Q6" s="63"/>
      <c r="R6" s="96" t="str">
        <f>IF($A6,VLOOKUP($A6,[2]Tabeller!$V$1:$Y$65536,4,FALSE),)</f>
        <v>1200 Det Juridiske Fakultet felles</v>
      </c>
      <c r="S6" s="97">
        <f>IF($B6,VLOOKUP($B6,[2]Tabeller!#REF!,2,FALSE),)</f>
        <v>0</v>
      </c>
      <c r="T6" s="97" t="str">
        <f t="shared" si="0"/>
        <v>693300</v>
      </c>
      <c r="U6" s="96">
        <f t="shared" si="1"/>
        <v>120014</v>
      </c>
      <c r="V6" s="65" t="s">
        <v>55</v>
      </c>
      <c r="W6" s="98">
        <f>$P6*J6*(1+[2]Fastlønn!$M$1)</f>
        <v>1032983.0416666666</v>
      </c>
      <c r="X6" s="98">
        <f>$P6*K6*(1+[2]Fastlønn!$M$1)</f>
        <v>0</v>
      </c>
      <c r="Y6" s="98">
        <f>$P6*L6*(1+[2]Fastlønn!$M$1)</f>
        <v>0</v>
      </c>
      <c r="Z6" s="98">
        <f>$P6*M6*(1+[2]Fastlønn!$M$1)</f>
        <v>0</v>
      </c>
      <c r="AA6" s="98">
        <f>$P6*N6*(1+[2]Fastlønn!$M$1)</f>
        <v>0</v>
      </c>
      <c r="AB6" s="57"/>
      <c r="AC6" s="98">
        <f>IF(W6,W6*[2]Tabeller!$R$14,)</f>
        <v>111977.58912645558</v>
      </c>
      <c r="AD6" s="98">
        <f>IF(X6,X6*[2]Tabeller!$R$14,)</f>
        <v>0</v>
      </c>
      <c r="AE6" s="98">
        <f>IF(Y6,Y6*[2]Tabeller!$R$14,)</f>
        <v>0</v>
      </c>
      <c r="AF6" s="98">
        <f>IF(Z6,Z6*[2]Tabeller!$R$14,)</f>
        <v>0</v>
      </c>
      <c r="AG6" s="98">
        <f>IF(AA6,AA6*[2]Tabeller!$R$14,)</f>
        <v>0</v>
      </c>
      <c r="AH6" s="58"/>
      <c r="AI6" s="98">
        <f>IF(AND(J6&gt;[2]Tabeller!$N$7),W6*[2]Tabeller!$R$15,)</f>
        <v>115114.54995659388</v>
      </c>
      <c r="AJ6" s="98">
        <f>IF(AND(K6&gt;[2]Tabeller!$N$7),X6*[2]Tabeller!$R$15,)</f>
        <v>0</v>
      </c>
      <c r="AK6" s="98">
        <f>IF(AND(L6&gt;[2]Tabeller!$N$7),Y6*[2]Tabeller!$R$15,)</f>
        <v>0</v>
      </c>
      <c r="AL6" s="98">
        <f>IF(AND(M6&gt;[2]Tabeller!$N$7),Z6*[2]Tabeller!$R$15,)</f>
        <v>0</v>
      </c>
      <c r="AM6" s="98">
        <f>IF(AND(N6&gt;[2]Tabeller!$N$7),AA6*[2]Tabeller!$R$15,)</f>
        <v>0</v>
      </c>
      <c r="AN6" s="67"/>
      <c r="AO6" s="98">
        <f>IF(J6,W6*[2]Tabeller!$R$16,)</f>
        <v>163593.65883429523</v>
      </c>
      <c r="AP6" s="98">
        <f>IF(K6,X6*[2]Tabeller!$R$16,)</f>
        <v>0</v>
      </c>
      <c r="AQ6" s="98">
        <f>IF(L6,Y6*[2]Tabeller!$R$16,)</f>
        <v>0</v>
      </c>
      <c r="AR6" s="98">
        <f>IF(M6,Z6*[2]Tabeller!$R$16,)</f>
        <v>0</v>
      </c>
      <c r="AS6" s="98">
        <f>IF(N6,AA6*[2]Tabeller!$R$16,)</f>
        <v>0</v>
      </c>
      <c r="AT6" s="76"/>
      <c r="AU6" s="99">
        <f t="shared" si="2"/>
        <v>278708.20879088913</v>
      </c>
      <c r="AV6" s="99">
        <f t="shared" si="3"/>
        <v>0</v>
      </c>
      <c r="AW6" s="99">
        <f t="shared" si="4"/>
        <v>0</v>
      </c>
      <c r="AX6" s="99">
        <f t="shared" si="5"/>
        <v>0</v>
      </c>
      <c r="AY6" s="99">
        <f t="shared" si="6"/>
        <v>0</v>
      </c>
      <c r="AZ6" s="57"/>
    </row>
    <row r="7" spans="1:52" x14ac:dyDescent="0.25">
      <c r="A7" s="87">
        <v>120014</v>
      </c>
      <c r="B7" s="88">
        <v>0</v>
      </c>
      <c r="C7" s="122" t="s">
        <v>24</v>
      </c>
      <c r="D7" s="89"/>
      <c r="E7" s="87">
        <v>66</v>
      </c>
      <c r="F7" s="100"/>
      <c r="G7" s="91"/>
      <c r="H7" s="92"/>
      <c r="I7" s="93"/>
      <c r="J7" s="94">
        <f>('2019'!L15+'2019'!L16+'2019'!L17)/Buddy!P7/1.2</f>
        <v>2400.9157453791677</v>
      </c>
      <c r="K7" s="94"/>
      <c r="L7" s="94"/>
      <c r="M7" s="94"/>
      <c r="N7" s="94"/>
      <c r="O7" s="72"/>
      <c r="P7" s="95">
        <f>IF($E7,VLOOKUP($E7,[1]Tabeller!CI$1:CJ$65536,2,FALSE),)</f>
        <v>296.87179487179486</v>
      </c>
      <c r="Q7" s="63"/>
      <c r="R7" s="96" t="str">
        <f>IF($A7,VLOOKUP($A7,[2]Tabeller!$V$1:$Y$65536,4,FALSE),)</f>
        <v>1200 Det Juridiske Fakultet felles</v>
      </c>
      <c r="S7" s="97">
        <f>IF($B7,VLOOKUP($B7,[2]Tabeller!#REF!,2,FALSE),)</f>
        <v>0</v>
      </c>
      <c r="T7" s="97" t="str">
        <f t="shared" si="0"/>
        <v>693400</v>
      </c>
      <c r="U7" s="96">
        <f t="shared" si="1"/>
        <v>120014</v>
      </c>
      <c r="V7" s="65" t="s">
        <v>55</v>
      </c>
      <c r="W7" s="98">
        <f>$P7*J7*(1+[2]Fastlønn!$M$1)</f>
        <v>730583.27083333337</v>
      </c>
      <c r="X7" s="98">
        <f>$P7*K7*(1+[2]Fastlønn!$M$1)</f>
        <v>0</v>
      </c>
      <c r="Y7" s="98">
        <f>$P7*L7*(1+[2]Fastlønn!$M$1)</f>
        <v>0</v>
      </c>
      <c r="Z7" s="98">
        <f>$P7*M7*(1+[2]Fastlønn!$M$1)</f>
        <v>0</v>
      </c>
      <c r="AA7" s="98">
        <f>$P7*N7*(1+[2]Fastlønn!$M$1)</f>
        <v>0</v>
      </c>
      <c r="AB7" s="57"/>
      <c r="AC7" s="98">
        <f>IF(W7,W7*[2]Tabeller!$R$14,)</f>
        <v>79196.8019068758</v>
      </c>
      <c r="AD7" s="98">
        <f>IF(X7,X7*[2]Tabeller!$R$14,)</f>
        <v>0</v>
      </c>
      <c r="AE7" s="98">
        <f>IF(Y7,Y7*[2]Tabeller!$R$14,)</f>
        <v>0</v>
      </c>
      <c r="AF7" s="98">
        <f>IF(Z7,Z7*[2]Tabeller!$R$14,)</f>
        <v>0</v>
      </c>
      <c r="AG7" s="98">
        <f>IF(AA7,AA7*[2]Tabeller!$R$14,)</f>
        <v>0</v>
      </c>
      <c r="AH7" s="58"/>
      <c r="AI7" s="98">
        <f>IF(AND(J7&gt;[2]Tabeller!$N$7),W7*[2]Tabeller!$R$15,)</f>
        <v>81415.43571916061</v>
      </c>
      <c r="AJ7" s="98">
        <f>IF(AND(K7&gt;[2]Tabeller!$N$7),X7*[2]Tabeller!$R$15,)</f>
        <v>0</v>
      </c>
      <c r="AK7" s="98">
        <f>IF(AND(L7&gt;[2]Tabeller!$N$7),Y7*[2]Tabeller!$R$15,)</f>
        <v>0</v>
      </c>
      <c r="AL7" s="98">
        <f>IF(AND(M7&gt;[2]Tabeller!$N$7),Z7*[2]Tabeller!$R$15,)</f>
        <v>0</v>
      </c>
      <c r="AM7" s="98">
        <f>IF(AND(N7&gt;[2]Tabeller!$N$7),AA7*[2]Tabeller!$R$15,)</f>
        <v>0</v>
      </c>
      <c r="AN7" s="67"/>
      <c r="AO7" s="98">
        <f>IF(J7,W7*[2]Tabeller!$R$16,)</f>
        <v>115702.56774585016</v>
      </c>
      <c r="AP7" s="98">
        <f>IF(K7,X7*[2]Tabeller!$R$16,)</f>
        <v>0</v>
      </c>
      <c r="AQ7" s="98">
        <f>IF(L7,Y7*[2]Tabeller!$R$16,)</f>
        <v>0</v>
      </c>
      <c r="AR7" s="98">
        <f>IF(M7,Z7*[2]Tabeller!$R$16,)</f>
        <v>0</v>
      </c>
      <c r="AS7" s="98">
        <f>IF(N7,AA7*[2]Tabeller!$R$16,)</f>
        <v>0</v>
      </c>
      <c r="AT7" s="76"/>
      <c r="AU7" s="99">
        <f t="shared" si="2"/>
        <v>197118.00346501078</v>
      </c>
      <c r="AV7" s="99">
        <f t="shared" si="3"/>
        <v>0</v>
      </c>
      <c r="AW7" s="99">
        <f t="shared" si="4"/>
        <v>0</v>
      </c>
      <c r="AX7" s="99">
        <f t="shared" si="5"/>
        <v>0</v>
      </c>
      <c r="AY7" s="99">
        <f t="shared" si="6"/>
        <v>0</v>
      </c>
      <c r="AZ7" s="57"/>
    </row>
    <row r="8" spans="1:52" x14ac:dyDescent="0.25">
      <c r="A8" s="87">
        <v>120014</v>
      </c>
      <c r="B8" s="88">
        <v>0</v>
      </c>
      <c r="C8" s="122" t="s">
        <v>23</v>
      </c>
      <c r="D8" s="87"/>
      <c r="E8" s="87">
        <v>66</v>
      </c>
      <c r="F8" s="100"/>
      <c r="G8" s="91"/>
      <c r="H8" s="92"/>
      <c r="I8" s="93"/>
      <c r="J8" s="94">
        <f>'2019'!L11/Buddy!P8/1.2</f>
        <v>815.2509068923822</v>
      </c>
      <c r="K8" s="94"/>
      <c r="L8" s="94"/>
      <c r="M8" s="94"/>
      <c r="N8" s="94"/>
      <c r="O8" s="72"/>
      <c r="P8" s="95">
        <f>IF($E8,VLOOKUP($E8,[1]Tabeller!CI$1:CJ$65536,2,FALSE),)</f>
        <v>296.87179487179486</v>
      </c>
      <c r="Q8" s="63"/>
      <c r="R8" s="96" t="str">
        <f>IF($A8,VLOOKUP($A8,[2]Tabeller!$V$1:$Y$65536,4,FALSE),)</f>
        <v>1200 Det Juridiske Fakultet felles</v>
      </c>
      <c r="S8" s="97">
        <f>IF($B8,VLOOKUP($B8,[2]Tabeller!#REF!,2,FALSE),)</f>
        <v>0</v>
      </c>
      <c r="T8" s="97" t="str">
        <f t="shared" si="0"/>
        <v>693009</v>
      </c>
      <c r="U8" s="96">
        <f t="shared" si="1"/>
        <v>120014</v>
      </c>
      <c r="V8" s="65" t="s">
        <v>55</v>
      </c>
      <c r="W8" s="98">
        <f>$P8*J8*(1+[2]Fastlønn!$M$1)</f>
        <v>248075.625</v>
      </c>
      <c r="X8" s="98">
        <f>$P8*K8*(1+[2]Fastlønn!$M$1)</f>
        <v>0</v>
      </c>
      <c r="Y8" s="98">
        <f>$P8*L8*(1+[2]Fastlønn!$M$1)</f>
        <v>0</v>
      </c>
      <c r="Z8" s="98">
        <f>$P8*M8*(1+[2]Fastlønn!$M$1)</f>
        <v>0</v>
      </c>
      <c r="AA8" s="98">
        <f>$P8*N8*(1+[2]Fastlønn!$M$1)</f>
        <v>0</v>
      </c>
      <c r="AB8" s="57"/>
      <c r="AC8" s="98">
        <f>IF(W8,W8*[2]Tabeller!$R$14,)</f>
        <v>26891.932672697883</v>
      </c>
      <c r="AD8" s="98">
        <f>IF(X8,X8*[2]Tabeller!$R$14,)</f>
        <v>0</v>
      </c>
      <c r="AE8" s="98">
        <f>IF(Y8,Y8*[2]Tabeller!$R$14,)</f>
        <v>0</v>
      </c>
      <c r="AF8" s="98">
        <f>IF(Z8,Z8*[2]Tabeller!$R$14,)</f>
        <v>0</v>
      </c>
      <c r="AG8" s="98">
        <f>IF(AA8,AA8*[2]Tabeller!$R$14,)</f>
        <v>0</v>
      </c>
      <c r="AH8" s="58"/>
      <c r="AI8" s="98">
        <f>IF(AND(J8&gt;[2]Tabeller!$N$7),W8*[2]Tabeller!$R$15,)</f>
        <v>27645.288233386938</v>
      </c>
      <c r="AJ8" s="98">
        <f>IF(AND(K8&gt;[2]Tabeller!$N$7),X8*[2]Tabeller!$R$15,)</f>
        <v>0</v>
      </c>
      <c r="AK8" s="98">
        <f>IF(AND(L8&gt;[2]Tabeller!$N$7),Y8*[2]Tabeller!$R$15,)</f>
        <v>0</v>
      </c>
      <c r="AL8" s="98">
        <f>IF(AND(M8&gt;[2]Tabeller!$N$7),Z8*[2]Tabeller!$R$15,)</f>
        <v>0</v>
      </c>
      <c r="AM8" s="98">
        <f>IF(AND(N8&gt;[2]Tabeller!$N$7),AA8*[2]Tabeller!$R$15,)</f>
        <v>0</v>
      </c>
      <c r="AN8" s="67"/>
      <c r="AO8" s="98">
        <f>IF(J8,W8*[2]Tabeller!$R$16,)</f>
        <v>39287.769038177961</v>
      </c>
      <c r="AP8" s="98">
        <f>IF(K8,X8*[2]Tabeller!$R$16,)</f>
        <v>0</v>
      </c>
      <c r="AQ8" s="98">
        <f>IF(L8,Y8*[2]Tabeller!$R$16,)</f>
        <v>0</v>
      </c>
      <c r="AR8" s="98">
        <f>IF(M8,Z8*[2]Tabeller!$R$16,)</f>
        <v>0</v>
      </c>
      <c r="AS8" s="98">
        <f>IF(N8,AA8*[2]Tabeller!$R$16,)</f>
        <v>0</v>
      </c>
      <c r="AT8" s="76"/>
      <c r="AU8" s="99">
        <f t="shared" si="2"/>
        <v>66933.057271564903</v>
      </c>
      <c r="AV8" s="99">
        <f t="shared" si="3"/>
        <v>0</v>
      </c>
      <c r="AW8" s="99">
        <f t="shared" si="4"/>
        <v>0</v>
      </c>
      <c r="AX8" s="99">
        <f t="shared" si="5"/>
        <v>0</v>
      </c>
      <c r="AY8" s="99">
        <f t="shared" si="6"/>
        <v>0</v>
      </c>
      <c r="AZ8" s="57"/>
    </row>
    <row r="9" spans="1:52" x14ac:dyDescent="0.25">
      <c r="A9" s="87">
        <v>120014</v>
      </c>
      <c r="B9" s="88">
        <v>0</v>
      </c>
      <c r="C9" s="122" t="s">
        <v>20</v>
      </c>
      <c r="D9" s="87"/>
      <c r="E9" s="87">
        <v>66</v>
      </c>
      <c r="F9" s="100"/>
      <c r="G9" s="91"/>
      <c r="H9" s="92"/>
      <c r="I9" s="93"/>
      <c r="J9" s="94">
        <f>'2019'!L18/Buddy!P9/1.2</f>
        <v>3127.3685006045953</v>
      </c>
      <c r="K9" s="94"/>
      <c r="L9" s="94"/>
      <c r="M9" s="94"/>
      <c r="N9" s="94"/>
      <c r="O9" s="72"/>
      <c r="P9" s="95">
        <f>IF($E9,VLOOKUP($E9,[1]Tabeller!CI$1:CJ$65536,2,FALSE),)</f>
        <v>296.87179487179486</v>
      </c>
      <c r="Q9" s="63"/>
      <c r="R9" s="96" t="str">
        <f>IF($A9,VLOOKUP($A9,[2]Tabeller!$V$1:$Y$65536,4,FALSE),)</f>
        <v>1200 Det Juridiske Fakultet felles</v>
      </c>
      <c r="S9" s="97">
        <f>IF($B9,VLOOKUP($B9,[2]Tabeller!#REF!,2,FALSE),)</f>
        <v>0</v>
      </c>
      <c r="T9" s="97" t="str">
        <f t="shared" si="0"/>
        <v>693001</v>
      </c>
      <c r="U9" s="96">
        <f t="shared" si="1"/>
        <v>120014</v>
      </c>
      <c r="V9" s="65" t="s">
        <v>55</v>
      </c>
      <c r="W9" s="98">
        <f>$P9*J9*(1+[2]Fastlønn!$M$1)</f>
        <v>951638.1875</v>
      </c>
      <c r="X9" s="98">
        <f>$P9*K9*(1+[2]Fastlønn!$M$1)</f>
        <v>0</v>
      </c>
      <c r="Y9" s="98">
        <f>$P9*L9*(1+[2]Fastlønn!$M$1)</f>
        <v>0</v>
      </c>
      <c r="Z9" s="98">
        <f>$P9*M9*(1+[2]Fastlønn!$M$1)</f>
        <v>0</v>
      </c>
      <c r="AA9" s="98">
        <f>$P9*N9*(1+[2]Fastlønn!$M$1)</f>
        <v>0</v>
      </c>
      <c r="AB9" s="57"/>
      <c r="AC9" s="98">
        <f>IF(W9,W9*[2]Tabeller!$R$14,)</f>
        <v>103159.63153178892</v>
      </c>
      <c r="AD9" s="98">
        <f>IF(X9,X9*[2]Tabeller!$R$14,)</f>
        <v>0</v>
      </c>
      <c r="AE9" s="98">
        <f>IF(Y9,Y9*[2]Tabeller!$R$14,)</f>
        <v>0</v>
      </c>
      <c r="AF9" s="98">
        <f>IF(Z9,Z9*[2]Tabeller!$R$14,)</f>
        <v>0</v>
      </c>
      <c r="AG9" s="98">
        <f>IF(AA9,AA9*[2]Tabeller!$R$14,)</f>
        <v>0</v>
      </c>
      <c r="AH9" s="58"/>
      <c r="AI9" s="98">
        <f>IF(AND(J9&gt;[2]Tabeller!$N$7),W9*[2]Tabeller!$R$15,)</f>
        <v>106049.56447186387</v>
      </c>
      <c r="AJ9" s="98">
        <f>IF(AND(K9&gt;[2]Tabeller!$N$7),X9*[2]Tabeller!$R$15,)</f>
        <v>0</v>
      </c>
      <c r="AK9" s="98">
        <f>IF(AND(L9&gt;[2]Tabeller!$N$7),Y9*[2]Tabeller!$R$15,)</f>
        <v>0</v>
      </c>
      <c r="AL9" s="98">
        <f>IF(AND(M9&gt;[2]Tabeller!$N$7),Z9*[2]Tabeller!$R$15,)</f>
        <v>0</v>
      </c>
      <c r="AM9" s="98">
        <f>IF(AND(N9&gt;[2]Tabeller!$N$7),AA9*[2]Tabeller!$R$15,)</f>
        <v>0</v>
      </c>
      <c r="AN9" s="67"/>
      <c r="AO9" s="98">
        <f>IF(J9,W9*[2]Tabeller!$R$16,)</f>
        <v>150711.06368636701</v>
      </c>
      <c r="AP9" s="98">
        <f>IF(K9,X9*[2]Tabeller!$R$16,)</f>
        <v>0</v>
      </c>
      <c r="AQ9" s="98">
        <f>IF(L9,Y9*[2]Tabeller!$R$16,)</f>
        <v>0</v>
      </c>
      <c r="AR9" s="98">
        <f>IF(M9,Z9*[2]Tabeller!$R$16,)</f>
        <v>0</v>
      </c>
      <c r="AS9" s="98">
        <f>IF(N9,AA9*[2]Tabeller!$R$16,)</f>
        <v>0</v>
      </c>
      <c r="AT9" s="76"/>
      <c r="AU9" s="99">
        <f t="shared" si="2"/>
        <v>256760.62815823086</v>
      </c>
      <c r="AV9" s="99">
        <f t="shared" si="3"/>
        <v>0</v>
      </c>
      <c r="AW9" s="99">
        <f t="shared" si="4"/>
        <v>0</v>
      </c>
      <c r="AX9" s="99">
        <f t="shared" si="5"/>
        <v>0</v>
      </c>
      <c r="AY9" s="99">
        <f t="shared" si="6"/>
        <v>0</v>
      </c>
      <c r="AZ9" s="57"/>
    </row>
    <row r="10" spans="1:52" x14ac:dyDescent="0.25">
      <c r="A10" s="87">
        <v>120014</v>
      </c>
      <c r="B10" s="88">
        <v>0</v>
      </c>
      <c r="C10" s="122" t="s">
        <v>21</v>
      </c>
      <c r="D10" s="87"/>
      <c r="E10" s="87">
        <v>66</v>
      </c>
      <c r="F10" s="100"/>
      <c r="G10" s="91"/>
      <c r="H10" s="92"/>
      <c r="I10" s="93"/>
      <c r="J10" s="94">
        <f>'2019'!L19/Buddy!P10/1.2</f>
        <v>615.03821903610299</v>
      </c>
      <c r="K10" s="94"/>
      <c r="L10" s="94"/>
      <c r="M10" s="94"/>
      <c r="N10" s="94"/>
      <c r="O10" s="72"/>
      <c r="P10" s="95">
        <f>IF($E10,VLOOKUP($E10,[1]Tabeller!CI$1:CJ$65536,2,FALSE),)</f>
        <v>296.87179487179486</v>
      </c>
      <c r="Q10" s="63"/>
      <c r="R10" s="96" t="str">
        <f>IF($A10,VLOOKUP($A10,[2]Tabeller!$V$1:$Y$65536,4,FALSE),)</f>
        <v>1200 Det Juridiske Fakultet felles</v>
      </c>
      <c r="S10" s="97">
        <f>IF($B10,VLOOKUP($B10,[2]Tabeller!#REF!,2,FALSE),)</f>
        <v>0</v>
      </c>
      <c r="T10" s="97" t="str">
        <f t="shared" si="0"/>
        <v>693004</v>
      </c>
      <c r="U10" s="96">
        <f t="shared" si="1"/>
        <v>120014</v>
      </c>
      <c r="V10" s="65" t="s">
        <v>55</v>
      </c>
      <c r="W10" s="98">
        <f>$P10*J10*(1+[2]Fastlønn!$M$1)</f>
        <v>187152.18749999997</v>
      </c>
      <c r="X10" s="98">
        <f>$P10*K10*(1+[2]Fastlønn!$M$1)</f>
        <v>0</v>
      </c>
      <c r="Y10" s="98">
        <f>$P10*L10*(1+[2]Fastlønn!$M$1)</f>
        <v>0</v>
      </c>
      <c r="Z10" s="98">
        <f>$P10*M10*(1+[2]Fastlønn!$M$1)</f>
        <v>0</v>
      </c>
      <c r="AA10" s="98">
        <f>$P10*N10*(1+[2]Fastlønn!$M$1)</f>
        <v>0</v>
      </c>
      <c r="AB10" s="57"/>
      <c r="AC10" s="98">
        <f>IF(W10,W10*[2]Tabeller!$R$14,)</f>
        <v>20287.700679170433</v>
      </c>
      <c r="AD10" s="98">
        <f>IF(X10,X10*[2]Tabeller!$R$14,)</f>
        <v>0</v>
      </c>
      <c r="AE10" s="98">
        <f>IF(Y10,Y10*[2]Tabeller!$R$14,)</f>
        <v>0</v>
      </c>
      <c r="AF10" s="98">
        <f>IF(Z10,Z10*[2]Tabeller!$R$14,)</f>
        <v>0</v>
      </c>
      <c r="AG10" s="98">
        <f>IF(AA10,AA10*[2]Tabeller!$R$14,)</f>
        <v>0</v>
      </c>
      <c r="AH10" s="58"/>
      <c r="AI10" s="98">
        <f>IF(AND(J10&gt;[2]Tabeller!$N$7),W10*[2]Tabeller!$R$15,)</f>
        <v>20856.044066991166</v>
      </c>
      <c r="AJ10" s="98">
        <f>IF(AND(K10&gt;[2]Tabeller!$N$7),X10*[2]Tabeller!$R$15,)</f>
        <v>0</v>
      </c>
      <c r="AK10" s="98">
        <f>IF(AND(L10&gt;[2]Tabeller!$N$7),Y10*[2]Tabeller!$R$15,)</f>
        <v>0</v>
      </c>
      <c r="AL10" s="98">
        <f>IF(AND(M10&gt;[2]Tabeller!$N$7),Z10*[2]Tabeller!$R$15,)</f>
        <v>0</v>
      </c>
      <c r="AM10" s="98">
        <f>IF(AND(N10&gt;[2]Tabeller!$N$7),AA10*[2]Tabeller!$R$15,)</f>
        <v>0</v>
      </c>
      <c r="AN10" s="67"/>
      <c r="AO10" s="98">
        <f>IF(J10,W10*[2]Tabeller!$R$16,)</f>
        <v>29639.316307234036</v>
      </c>
      <c r="AP10" s="98">
        <f>IF(K10,X10*[2]Tabeller!$R$16,)</f>
        <v>0</v>
      </c>
      <c r="AQ10" s="98">
        <f>IF(L10,Y10*[2]Tabeller!$R$16,)</f>
        <v>0</v>
      </c>
      <c r="AR10" s="98">
        <f>IF(M10,Z10*[2]Tabeller!$R$16,)</f>
        <v>0</v>
      </c>
      <c r="AS10" s="98">
        <f>IF(N10,AA10*[2]Tabeller!$R$16,)</f>
        <v>0</v>
      </c>
      <c r="AT10" s="76"/>
      <c r="AU10" s="99">
        <f t="shared" si="2"/>
        <v>50495.360374225202</v>
      </c>
      <c r="AV10" s="99">
        <f t="shared" si="3"/>
        <v>0</v>
      </c>
      <c r="AW10" s="99">
        <f t="shared" si="4"/>
        <v>0</v>
      </c>
      <c r="AX10" s="99">
        <f t="shared" si="5"/>
        <v>0</v>
      </c>
      <c r="AY10" s="99">
        <f t="shared" si="6"/>
        <v>0</v>
      </c>
      <c r="AZ10" s="57"/>
    </row>
    <row r="11" spans="1:52" x14ac:dyDescent="0.25">
      <c r="A11" s="87">
        <v>120014</v>
      </c>
      <c r="B11" s="88">
        <v>0</v>
      </c>
      <c r="C11" s="122" t="s">
        <v>15</v>
      </c>
      <c r="D11" s="87"/>
      <c r="E11" s="87">
        <v>66</v>
      </c>
      <c r="F11" s="100"/>
      <c r="G11" s="91"/>
      <c r="H11" s="92"/>
      <c r="I11" s="93"/>
      <c r="J11" s="94">
        <f>'2019'!L20/Buddy!P11/1.2</f>
        <v>2043.5308343409918</v>
      </c>
      <c r="K11" s="94"/>
      <c r="L11" s="94"/>
      <c r="M11" s="94"/>
      <c r="N11" s="94"/>
      <c r="O11" s="72"/>
      <c r="P11" s="95">
        <f>IF($E11,VLOOKUP($E11,[1]Tabeller!CI$1:CJ$65536,2,FALSE),)</f>
        <v>296.87179487179486</v>
      </c>
      <c r="Q11" s="63"/>
      <c r="R11" s="96" t="str">
        <f>IF($A11,VLOOKUP($A11,[2]Tabeller!$V$1:$Y$65536,4,FALSE),)</f>
        <v>1200 Det Juridiske Fakultet felles</v>
      </c>
      <c r="S11" s="97">
        <f>IF($B11,VLOOKUP($B11,[2]Tabeller!#REF!,2,FALSE),)</f>
        <v>0</v>
      </c>
      <c r="T11" s="97" t="str">
        <f t="shared" si="0"/>
        <v>691020</v>
      </c>
      <c r="U11" s="96">
        <f t="shared" si="1"/>
        <v>120014</v>
      </c>
      <c r="V11" s="65" t="s">
        <v>55</v>
      </c>
      <c r="W11" s="98">
        <f>$P11*J11*(1+[2]Fastlønn!$M$1)</f>
        <v>621833.33333333337</v>
      </c>
      <c r="X11" s="98">
        <f>$P11*K11*(1+[2]Fastlønn!$M$1)</f>
        <v>0</v>
      </c>
      <c r="Y11" s="98">
        <f>$P11*L11*(1+[2]Fastlønn!$M$1)</f>
        <v>0</v>
      </c>
      <c r="Z11" s="98">
        <f>$P11*M11*(1+[2]Fastlønn!$M$1)</f>
        <v>0</v>
      </c>
      <c r="AA11" s="98">
        <f>$P11*N11*(1+[2]Fastlønn!$M$1)</f>
        <v>0</v>
      </c>
      <c r="AB11" s="57"/>
      <c r="AC11" s="98">
        <f>IF(W11,W11*[2]Tabeller!$R$14,)</f>
        <v>67408.074185600868</v>
      </c>
      <c r="AD11" s="98">
        <f>IF(X11,X11*[2]Tabeller!$R$14,)</f>
        <v>0</v>
      </c>
      <c r="AE11" s="98">
        <f>IF(Y11,Y11*[2]Tabeller!$R$14,)</f>
        <v>0</v>
      </c>
      <c r="AF11" s="98">
        <f>IF(Z11,Z11*[2]Tabeller!$R$14,)</f>
        <v>0</v>
      </c>
      <c r="AG11" s="98">
        <f>IF(AA11,AA11*[2]Tabeller!$R$14,)</f>
        <v>0</v>
      </c>
      <c r="AH11" s="58"/>
      <c r="AI11" s="98">
        <f>IF(AND(J11&gt;[2]Tabeller!$N$7),W11*[2]Tabeller!$R$15,)</f>
        <v>69296.456405693942</v>
      </c>
      <c r="AJ11" s="98">
        <f>IF(AND(K11&gt;[2]Tabeller!$N$7),X11*[2]Tabeller!$R$15,)</f>
        <v>0</v>
      </c>
      <c r="AK11" s="98">
        <f>IF(AND(L11&gt;[2]Tabeller!$N$7),Y11*[2]Tabeller!$R$15,)</f>
        <v>0</v>
      </c>
      <c r="AL11" s="98">
        <f>IF(AND(M11&gt;[2]Tabeller!$N$7),Z11*[2]Tabeller!$R$15,)</f>
        <v>0</v>
      </c>
      <c r="AM11" s="98">
        <f>IF(AND(N11&gt;[2]Tabeller!$N$7),AA11*[2]Tabeller!$R$15,)</f>
        <v>0</v>
      </c>
      <c r="AN11" s="67"/>
      <c r="AO11" s="98">
        <f>IF(J11,W11*[2]Tabeller!$R$16,)</f>
        <v>98479.82598145357</v>
      </c>
      <c r="AP11" s="98">
        <f>IF(K11,X11*[2]Tabeller!$R$16,)</f>
        <v>0</v>
      </c>
      <c r="AQ11" s="98">
        <f>IF(L11,Y11*[2]Tabeller!$R$16,)</f>
        <v>0</v>
      </c>
      <c r="AR11" s="98">
        <f>IF(M11,Z11*[2]Tabeller!$R$16,)</f>
        <v>0</v>
      </c>
      <c r="AS11" s="98">
        <f>IF(N11,AA11*[2]Tabeller!$R$16,)</f>
        <v>0</v>
      </c>
      <c r="AT11" s="76"/>
      <c r="AU11" s="99">
        <f t="shared" si="2"/>
        <v>167776.28238714751</v>
      </c>
      <c r="AV11" s="99">
        <f t="shared" si="3"/>
        <v>0</v>
      </c>
      <c r="AW11" s="99">
        <f t="shared" si="4"/>
        <v>0</v>
      </c>
      <c r="AX11" s="99">
        <f t="shared" si="5"/>
        <v>0</v>
      </c>
      <c r="AY11" s="99">
        <f t="shared" si="6"/>
        <v>0</v>
      </c>
      <c r="AZ11" s="57"/>
    </row>
    <row r="12" spans="1:52" x14ac:dyDescent="0.25">
      <c r="A12" s="87">
        <v>120014</v>
      </c>
      <c r="B12" s="88">
        <v>0</v>
      </c>
      <c r="C12" s="122" t="s">
        <v>16</v>
      </c>
      <c r="D12" s="87"/>
      <c r="E12" s="87">
        <v>66</v>
      </c>
      <c r="F12" s="100"/>
      <c r="G12" s="91"/>
      <c r="H12" s="92"/>
      <c r="I12" s="93"/>
      <c r="J12" s="94">
        <f>'2019'!L21/Buddy!P12/1.2</f>
        <v>2627.3967870098463</v>
      </c>
      <c r="K12" s="94"/>
      <c r="L12" s="94"/>
      <c r="M12" s="94"/>
      <c r="N12" s="94"/>
      <c r="O12" s="72"/>
      <c r="P12" s="95">
        <f>IF($E12,VLOOKUP($E12,[1]Tabeller!CI$1:CJ$65536,2,FALSE),)</f>
        <v>296.87179487179486</v>
      </c>
      <c r="Q12" s="63"/>
      <c r="R12" s="96" t="str">
        <f>IF($A12,VLOOKUP($A12,[2]Tabeller!$V$1:$Y$65536,4,FALSE),)</f>
        <v>1200 Det Juridiske Fakultet felles</v>
      </c>
      <c r="S12" s="97">
        <f>IF($B12,VLOOKUP($B12,[2]Tabeller!#REF!,2,FALSE),)</f>
        <v>0</v>
      </c>
      <c r="T12" s="97" t="str">
        <f t="shared" si="0"/>
        <v>692020</v>
      </c>
      <c r="U12" s="96">
        <f t="shared" si="1"/>
        <v>120014</v>
      </c>
      <c r="V12" s="65" t="s">
        <v>55</v>
      </c>
      <c r="W12" s="98">
        <f>$P12*J12*(1+[2]Fastlønn!$M$1)</f>
        <v>799499.99999999988</v>
      </c>
      <c r="X12" s="98">
        <f>$P12*K12*(1+[2]Fastlønn!$M$1)</f>
        <v>0</v>
      </c>
      <c r="Y12" s="98">
        <f>$P12*L12*(1+[2]Fastlønn!$M$1)</f>
        <v>0</v>
      </c>
      <c r="Z12" s="98">
        <f>$P12*M12*(1+[2]Fastlønn!$M$1)</f>
        <v>0</v>
      </c>
      <c r="AA12" s="98">
        <f>$P12*N12*(1+[2]Fastlønn!$M$1)</f>
        <v>0</v>
      </c>
      <c r="AB12" s="57"/>
      <c r="AC12" s="98">
        <f>IF(W12,W12*[2]Tabeller!$R$14,)</f>
        <v>86667.523952915391</v>
      </c>
      <c r="AD12" s="98">
        <f>IF(X12,X12*[2]Tabeller!$R$14,)</f>
        <v>0</v>
      </c>
      <c r="AE12" s="98">
        <f>IF(Y12,Y12*[2]Tabeller!$R$14,)</f>
        <v>0</v>
      </c>
      <c r="AF12" s="98">
        <f>IF(Z12,Z12*[2]Tabeller!$R$14,)</f>
        <v>0</v>
      </c>
      <c r="AG12" s="98">
        <f>IF(AA12,AA12*[2]Tabeller!$R$14,)</f>
        <v>0</v>
      </c>
      <c r="AH12" s="58"/>
      <c r="AI12" s="98">
        <f>IF(AND(J12&gt;[2]Tabeller!$N$7),W12*[2]Tabeller!$R$15,)</f>
        <v>89095.443950177912</v>
      </c>
      <c r="AJ12" s="98">
        <f>IF(AND(K12&gt;[2]Tabeller!$N$7),X12*[2]Tabeller!$R$15,)</f>
        <v>0</v>
      </c>
      <c r="AK12" s="98">
        <f>IF(AND(L12&gt;[2]Tabeller!$N$7),Y12*[2]Tabeller!$R$15,)</f>
        <v>0</v>
      </c>
      <c r="AL12" s="98">
        <f>IF(AND(M12&gt;[2]Tabeller!$N$7),Z12*[2]Tabeller!$R$15,)</f>
        <v>0</v>
      </c>
      <c r="AM12" s="98">
        <f>IF(AND(N12&gt;[2]Tabeller!$N$7),AA12*[2]Tabeller!$R$15,)</f>
        <v>0</v>
      </c>
      <c r="AN12" s="67"/>
      <c r="AO12" s="98">
        <f>IF(J12,W12*[2]Tabeller!$R$16,)</f>
        <v>126616.9191190117</v>
      </c>
      <c r="AP12" s="98">
        <f>IF(K12,X12*[2]Tabeller!$R$16,)</f>
        <v>0</v>
      </c>
      <c r="AQ12" s="98">
        <f>IF(L12,Y12*[2]Tabeller!$R$16,)</f>
        <v>0</v>
      </c>
      <c r="AR12" s="98">
        <f>IF(M12,Z12*[2]Tabeller!$R$16,)</f>
        <v>0</v>
      </c>
      <c r="AS12" s="98">
        <f>IF(N12,AA12*[2]Tabeller!$R$16,)</f>
        <v>0</v>
      </c>
      <c r="AT12" s="76"/>
      <c r="AU12" s="99">
        <f t="shared" si="2"/>
        <v>215712.3630691896</v>
      </c>
      <c r="AV12" s="99">
        <f t="shared" si="3"/>
        <v>0</v>
      </c>
      <c r="AW12" s="99">
        <f t="shared" si="4"/>
        <v>0</v>
      </c>
      <c r="AX12" s="99">
        <f t="shared" si="5"/>
        <v>0</v>
      </c>
      <c r="AY12" s="99">
        <f t="shared" si="6"/>
        <v>0</v>
      </c>
      <c r="AZ12" s="57"/>
    </row>
    <row r="13" spans="1:52" x14ac:dyDescent="0.25">
      <c r="A13" s="87">
        <v>120014</v>
      </c>
      <c r="B13" s="88">
        <v>0</v>
      </c>
      <c r="C13" s="122" t="s">
        <v>22</v>
      </c>
      <c r="D13" s="87"/>
      <c r="E13" s="87">
        <v>66</v>
      </c>
      <c r="F13" s="100"/>
      <c r="G13" s="91"/>
      <c r="H13" s="92"/>
      <c r="I13" s="93"/>
      <c r="J13" s="94">
        <f>'2019'!L24/Buddy!P13/1.2</f>
        <v>62.877871825876667</v>
      </c>
      <c r="K13" s="94"/>
      <c r="L13" s="94"/>
      <c r="M13" s="94"/>
      <c r="N13" s="94"/>
      <c r="P13" s="95">
        <f>IF($E13,VLOOKUP($E13,[1]Tabeller!CI$1:CJ$65536,2,FALSE),)</f>
        <v>296.87179487179486</v>
      </c>
      <c r="R13" s="96" t="str">
        <f>IF($A13,VLOOKUP($A13,[2]Tabeller!$V$1:$Y$65536,4,FALSE),)</f>
        <v>1200 Det Juridiske Fakultet felles</v>
      </c>
      <c r="S13" s="97">
        <f>IF($B13,VLOOKUP($B13,[2]Tabeller!#REF!,2,FALSE),)</f>
        <v>0</v>
      </c>
      <c r="T13" s="97" t="str">
        <f t="shared" si="0"/>
        <v>693008</v>
      </c>
      <c r="U13" s="96">
        <f t="shared" si="1"/>
        <v>120014</v>
      </c>
      <c r="W13" s="98">
        <f>$P13*J13*(1+[2]Fastlønn!$M$1)</f>
        <v>19133.333333333332</v>
      </c>
      <c r="X13" s="98">
        <f>$P13*K13*(1+[2]Fastlønn!$M$1)</f>
        <v>0</v>
      </c>
      <c r="Y13" s="98">
        <f>$P13*L13*(1+[2]Fastlønn!$M$1)</f>
        <v>0</v>
      </c>
      <c r="Z13" s="98">
        <f>$P13*M13*(1+[2]Fastlønn!$M$1)</f>
        <v>0</v>
      </c>
      <c r="AA13" s="98">
        <f>$P13*N13*(1+[2]Fastlønn!$M$1)</f>
        <v>0</v>
      </c>
      <c r="AC13" s="98">
        <f>IF(W13,W13*[2]Tabeller!$R$14,)</f>
        <v>2074.0945903261804</v>
      </c>
      <c r="AD13" s="98">
        <f>IF(X13,X13*[2]Tabeller!$R$14,)</f>
        <v>0</v>
      </c>
      <c r="AE13" s="98">
        <f>IF(Y13,Y13*[2]Tabeller!$R$14,)</f>
        <v>0</v>
      </c>
      <c r="AF13" s="98">
        <f>IF(Z13,Z13*[2]Tabeller!$R$14,)</f>
        <v>0</v>
      </c>
      <c r="AG13" s="98">
        <f>IF(AA13,AA13*[2]Tabeller!$R$14,)</f>
        <v>0</v>
      </c>
      <c r="AI13" s="98">
        <f>IF(AND(J13&gt;[2]Tabeller!$N$7),W13*[2]Tabeller!$R$15,)</f>
        <v>0</v>
      </c>
      <c r="AJ13" s="98">
        <f>IF(AND(K13&gt;[2]Tabeller!$N$7),X13*[2]Tabeller!$R$15,)</f>
        <v>0</v>
      </c>
      <c r="AK13" s="98">
        <f>IF(AND(L13&gt;[2]Tabeller!$N$7),Y13*[2]Tabeller!$R$15,)</f>
        <v>0</v>
      </c>
      <c r="AL13" s="98">
        <f>IF(AND(M13&gt;[2]Tabeller!$N$7),Z13*[2]Tabeller!$R$15,)</f>
        <v>0</v>
      </c>
      <c r="AM13" s="98">
        <f>IF(AND(N13&gt;[2]Tabeller!$N$7),AA13*[2]Tabeller!$R$15,)</f>
        <v>0</v>
      </c>
      <c r="AO13" s="98">
        <f>IF(J13,W13*[2]Tabeller!$R$16,)</f>
        <v>3030.1484917370326</v>
      </c>
      <c r="AP13" s="98">
        <f>IF(K13,X13*[2]Tabeller!$R$16,)</f>
        <v>0</v>
      </c>
      <c r="AQ13" s="98">
        <f>IF(L13,Y13*[2]Tabeller!$R$16,)</f>
        <v>0</v>
      </c>
      <c r="AR13" s="98">
        <f>IF(M13,Z13*[2]Tabeller!$R$16,)</f>
        <v>0</v>
      </c>
      <c r="AS13" s="98">
        <f>IF(N13,AA13*[2]Tabeller!$R$16,)</f>
        <v>0</v>
      </c>
      <c r="AU13" s="99">
        <f t="shared" si="2"/>
        <v>3030.1484917370326</v>
      </c>
      <c r="AV13" s="99">
        <f t="shared" si="3"/>
        <v>0</v>
      </c>
      <c r="AW13" s="99">
        <f t="shared" si="4"/>
        <v>0</v>
      </c>
      <c r="AX13" s="99">
        <f t="shared" si="5"/>
        <v>0</v>
      </c>
      <c r="AY13" s="99">
        <f t="shared" si="6"/>
        <v>0</v>
      </c>
    </row>
    <row r="14" spans="1:52" x14ac:dyDescent="0.25">
      <c r="A14" s="89">
        <v>120014</v>
      </c>
      <c r="B14" s="88">
        <v>0</v>
      </c>
      <c r="C14" s="122">
        <v>691000</v>
      </c>
      <c r="D14" s="87"/>
      <c r="E14" s="87">
        <v>66</v>
      </c>
      <c r="F14" s="100"/>
      <c r="G14" s="91"/>
      <c r="H14" s="92"/>
      <c r="I14" s="93"/>
      <c r="J14" s="94">
        <f>'2019'!L23/Buddy!P14*1.2</f>
        <v>735.67110036275699</v>
      </c>
      <c r="K14" s="94"/>
      <c r="L14" s="94"/>
      <c r="M14" s="94"/>
      <c r="N14" s="94"/>
      <c r="P14" s="95">
        <f>IF($E14,VLOOKUP($E14,[1]Tabeller!CI$1:CJ$65536,2,FALSE),)</f>
        <v>296.87179487179486</v>
      </c>
      <c r="R14" s="96" t="str">
        <f>IF($A14,VLOOKUP($A14,[2]Tabeller!$V$1:$Y$65536,4,FALSE),)</f>
        <v>1200 Det Juridiske Fakultet felles</v>
      </c>
      <c r="S14" s="97">
        <f>IF($B14,VLOOKUP($B14,[2]Tabeller!#REF!,2,FALSE),)</f>
        <v>0</v>
      </c>
      <c r="T14" s="97">
        <f t="shared" si="0"/>
        <v>691000</v>
      </c>
      <c r="U14" s="96">
        <f t="shared" si="1"/>
        <v>120014</v>
      </c>
      <c r="W14" s="98">
        <f>$P14*J14*(1+[2]Fastlønn!$M$1)</f>
        <v>223859.99999999997</v>
      </c>
      <c r="X14" s="98">
        <f>$P14*K14*(1+[2]Fastlønn!$M$1)</f>
        <v>0</v>
      </c>
      <c r="Y14" s="98">
        <f>$P14*L14*(1+[2]Fastlønn!$M$1)</f>
        <v>0</v>
      </c>
      <c r="Z14" s="98">
        <f>$P14*M14*(1+[2]Fastlønn!$M$1)</f>
        <v>0</v>
      </c>
      <c r="AA14" s="98">
        <f>$P14*N14*(1+[2]Fastlønn!$M$1)</f>
        <v>0</v>
      </c>
      <c r="AC14" s="98">
        <f>IF(W14,W14*[2]Tabeller!$R$14,)</f>
        <v>24266.906706816309</v>
      </c>
      <c r="AD14" s="98">
        <f>IF(X14,X14*[2]Tabeller!$R$14,)</f>
        <v>0</v>
      </c>
      <c r="AE14" s="98">
        <f>IF(Y14,Y14*[2]Tabeller!$R$14,)</f>
        <v>0</v>
      </c>
      <c r="AF14" s="98">
        <f>IF(Z14,Z14*[2]Tabeller!$R$14,)</f>
        <v>0</v>
      </c>
      <c r="AG14" s="98">
        <f>IF(AA14,AA14*[2]Tabeller!$R$14,)</f>
        <v>0</v>
      </c>
      <c r="AI14" s="98">
        <f>IF(AND(J14&gt;[2]Tabeller!$N$7),W14*[2]Tabeller!$R$15,)</f>
        <v>24946.724306049815</v>
      </c>
      <c r="AJ14" s="98">
        <f>IF(AND(K14&gt;[2]Tabeller!$N$7),X14*[2]Tabeller!$R$15,)</f>
        <v>0</v>
      </c>
      <c r="AK14" s="98">
        <f>IF(AND(L14&gt;[2]Tabeller!$N$7),Y14*[2]Tabeller!$R$15,)</f>
        <v>0</v>
      </c>
      <c r="AL14" s="98">
        <f>IF(AND(M14&gt;[2]Tabeller!$N$7),Z14*[2]Tabeller!$R$15,)</f>
        <v>0</v>
      </c>
      <c r="AM14" s="98">
        <f>IF(AND(N14&gt;[2]Tabeller!$N$7),AA14*[2]Tabeller!$R$15,)</f>
        <v>0</v>
      </c>
      <c r="AO14" s="98">
        <f>IF(J14,W14*[2]Tabeller!$R$16,)</f>
        <v>35452.737353323275</v>
      </c>
      <c r="AP14" s="98">
        <f>IF(K14,X14*[2]Tabeller!$R$16,)</f>
        <v>0</v>
      </c>
      <c r="AQ14" s="98">
        <f>IF(L14,Y14*[2]Tabeller!$R$16,)</f>
        <v>0</v>
      </c>
      <c r="AR14" s="98">
        <f>IF(M14,Z14*[2]Tabeller!$R$16,)</f>
        <v>0</v>
      </c>
      <c r="AS14" s="98">
        <f>IF(N14,AA14*[2]Tabeller!$R$16,)</f>
        <v>0</v>
      </c>
      <c r="AU14" s="99">
        <f t="shared" si="2"/>
        <v>60399.46165937309</v>
      </c>
      <c r="AV14" s="99">
        <f t="shared" si="3"/>
        <v>0</v>
      </c>
      <c r="AW14" s="99">
        <f t="shared" si="4"/>
        <v>0</v>
      </c>
      <c r="AX14" s="99">
        <f t="shared" si="5"/>
        <v>0</v>
      </c>
      <c r="AY14" s="99">
        <f t="shared" si="6"/>
        <v>0</v>
      </c>
    </row>
    <row r="15" spans="1:52" x14ac:dyDescent="0.25">
      <c r="A15" s="89">
        <v>120014</v>
      </c>
      <c r="B15" s="88">
        <v>0</v>
      </c>
      <c r="C15" s="122">
        <v>690028</v>
      </c>
      <c r="D15" s="87"/>
      <c r="E15" s="87">
        <v>66</v>
      </c>
      <c r="F15" s="100"/>
      <c r="G15" s="91"/>
      <c r="H15" s="92"/>
      <c r="I15" s="93"/>
      <c r="J15" s="94"/>
      <c r="K15" s="94"/>
      <c r="L15" s="94"/>
      <c r="M15" s="94"/>
      <c r="N15" s="94"/>
      <c r="P15" s="95">
        <f>IF($E15,VLOOKUP($E15,[1]Tabeller!CI$1:CJ$65536,2,FALSE),)</f>
        <v>296.87179487179486</v>
      </c>
      <c r="R15" s="96" t="str">
        <f>IF($A15,VLOOKUP($A15,[2]Tabeller!$V$1:$Y$65536,4,FALSE),)</f>
        <v>1200 Det Juridiske Fakultet felles</v>
      </c>
      <c r="S15" s="97">
        <f>IF($B15,VLOOKUP($B15,[2]Tabeller!#REF!,2,FALSE),)</f>
        <v>0</v>
      </c>
      <c r="T15" s="97">
        <f t="shared" si="0"/>
        <v>690028</v>
      </c>
      <c r="U15" s="96">
        <f t="shared" si="1"/>
        <v>120014</v>
      </c>
      <c r="W15" s="98">
        <f>$P15*J15*(1+[2]Fastlønn!$M$1)</f>
        <v>0</v>
      </c>
      <c r="X15" s="98">
        <f>$P15*K15*(1+[2]Fastlønn!$M$1)</f>
        <v>0</v>
      </c>
      <c r="Y15" s="98">
        <f>$P15*L15*(1+[2]Fastlønn!$M$1)</f>
        <v>0</v>
      </c>
      <c r="Z15" s="98">
        <f>$P15*M15*(1+[2]Fastlønn!$M$1)</f>
        <v>0</v>
      </c>
      <c r="AA15" s="98">
        <f>$P15*N15*(1+[2]Fastlønn!$M$1)</f>
        <v>0</v>
      </c>
      <c r="AC15" s="98">
        <f>IF(W15,W15*[2]Tabeller!$R$14,)</f>
        <v>0</v>
      </c>
      <c r="AD15" s="98">
        <f>IF(X15,X15*[2]Tabeller!$R$14,)</f>
        <v>0</v>
      </c>
      <c r="AE15" s="98">
        <f>IF(Y15,Y15*[2]Tabeller!$R$14,)</f>
        <v>0</v>
      </c>
      <c r="AF15" s="98">
        <f>IF(Z15,Z15*[2]Tabeller!$R$14,)</f>
        <v>0</v>
      </c>
      <c r="AG15" s="98">
        <f>IF(AA15,AA15*[2]Tabeller!$R$14,)</f>
        <v>0</v>
      </c>
      <c r="AI15" s="98">
        <f>IF(AND(J15&gt;[2]Tabeller!$N$7),W15*[2]Tabeller!$R$15,)</f>
        <v>0</v>
      </c>
      <c r="AJ15" s="98">
        <f>IF(AND(K15&gt;[2]Tabeller!$N$7),X15*[2]Tabeller!$R$15,)</f>
        <v>0</v>
      </c>
      <c r="AK15" s="98">
        <f>IF(AND(L15&gt;[2]Tabeller!$N$7),Y15*[2]Tabeller!$R$15,)</f>
        <v>0</v>
      </c>
      <c r="AL15" s="98">
        <f>IF(AND(M15&gt;[2]Tabeller!$N$7),Z15*[2]Tabeller!$R$15,)</f>
        <v>0</v>
      </c>
      <c r="AM15" s="98">
        <f>IF(AND(N15&gt;[2]Tabeller!$N$7),AA15*[2]Tabeller!$R$15,)</f>
        <v>0</v>
      </c>
      <c r="AO15" s="98">
        <f>IF(J15,W15*[2]Tabeller!$R$16,)</f>
        <v>0</v>
      </c>
      <c r="AP15" s="98">
        <f>IF(K15,X15*[2]Tabeller!$R$16,)</f>
        <v>0</v>
      </c>
      <c r="AQ15" s="98">
        <f>IF(L15,Y15*[2]Tabeller!$R$16,)</f>
        <v>0</v>
      </c>
      <c r="AR15" s="98">
        <f>IF(M15,Z15*[2]Tabeller!$R$16,)</f>
        <v>0</v>
      </c>
      <c r="AS15" s="98">
        <f>IF(N15,AA15*[2]Tabeller!$R$16,)</f>
        <v>0</v>
      </c>
      <c r="AU15" s="99">
        <f t="shared" si="2"/>
        <v>0</v>
      </c>
      <c r="AV15" s="99">
        <f t="shared" si="3"/>
        <v>0</v>
      </c>
      <c r="AW15" s="99">
        <f t="shared" si="4"/>
        <v>0</v>
      </c>
      <c r="AX15" s="99">
        <f t="shared" si="5"/>
        <v>0</v>
      </c>
      <c r="AY15" s="99">
        <f t="shared" si="6"/>
        <v>0</v>
      </c>
    </row>
    <row r="16" spans="1:52" x14ac:dyDescent="0.25">
      <c r="A16" s="87">
        <v>120014</v>
      </c>
      <c r="B16" s="88">
        <v>0</v>
      </c>
      <c r="C16" s="122" t="s">
        <v>19</v>
      </c>
      <c r="D16" s="87"/>
      <c r="E16" s="87">
        <v>66</v>
      </c>
      <c r="F16" s="100"/>
      <c r="G16" s="91"/>
      <c r="H16" s="92"/>
      <c r="I16" s="93"/>
      <c r="J16" s="94">
        <f>'2019'!L25/Buddy!P16/1.2</f>
        <v>875.79892900328218</v>
      </c>
      <c r="K16" s="94"/>
      <c r="L16" s="94"/>
      <c r="M16" s="94"/>
      <c r="N16" s="94"/>
      <c r="P16" s="95">
        <f>IF($E16,VLOOKUP($E16,[1]Tabeller!CI$1:CJ$65536,2,FALSE),)</f>
        <v>296.87179487179486</v>
      </c>
      <c r="R16" s="96" t="str">
        <f>IF($A16,VLOOKUP($A16,[2]Tabeller!$V$1:$Y$65536,4,FALSE),)</f>
        <v>1200 Det Juridiske Fakultet felles</v>
      </c>
      <c r="S16" s="97">
        <f>IF($B16,VLOOKUP($B16,[2]Tabeller!#REF!,2,FALSE),)</f>
        <v>0</v>
      </c>
      <c r="T16" s="97" t="str">
        <f t="shared" si="0"/>
        <v>692504</v>
      </c>
      <c r="U16" s="96">
        <f t="shared" si="1"/>
        <v>120014</v>
      </c>
      <c r="W16" s="98">
        <f>$P16*J16*(1+[2]Fastlønn!$M$1)</f>
        <v>266500</v>
      </c>
      <c r="X16" s="98">
        <f>$P16*K16*(1+[2]Fastlønn!$M$1)</f>
        <v>0</v>
      </c>
      <c r="Y16" s="98">
        <f>$P16*L16*(1+[2]Fastlønn!$M$1)</f>
        <v>0</v>
      </c>
      <c r="Z16" s="98">
        <f>$P16*M16*(1+[2]Fastlønn!$M$1)</f>
        <v>0</v>
      </c>
      <c r="AA16" s="98">
        <f>$P16*N16*(1+[2]Fastlønn!$M$1)</f>
        <v>0</v>
      </c>
      <c r="AC16" s="98">
        <f>IF(W16,W16*[2]Tabeller!$R$14,)</f>
        <v>28889.1746509718</v>
      </c>
      <c r="AD16" s="98">
        <f>IF(X16,X16*[2]Tabeller!$R$14,)</f>
        <v>0</v>
      </c>
      <c r="AE16" s="98">
        <f>IF(Y16,Y16*[2]Tabeller!$R$14,)</f>
        <v>0</v>
      </c>
      <c r="AF16" s="98">
        <f>IF(Z16,Z16*[2]Tabeller!$R$14,)</f>
        <v>0</v>
      </c>
      <c r="AG16" s="98">
        <f>IF(AA16,AA16*[2]Tabeller!$R$14,)</f>
        <v>0</v>
      </c>
      <c r="AI16" s="98">
        <f>IF(AND(J16&gt;[2]Tabeller!$N$7),W16*[2]Tabeller!$R$15,)</f>
        <v>29698.481316725974</v>
      </c>
      <c r="AJ16" s="98">
        <f>IF(AND(K16&gt;[2]Tabeller!$N$7),X16*[2]Tabeller!$R$15,)</f>
        <v>0</v>
      </c>
      <c r="AK16" s="98">
        <f>IF(AND(L16&gt;[2]Tabeller!$N$7),Y16*[2]Tabeller!$R$15,)</f>
        <v>0</v>
      </c>
      <c r="AL16" s="98">
        <f>IF(AND(M16&gt;[2]Tabeller!$N$7),Z16*[2]Tabeller!$R$15,)</f>
        <v>0</v>
      </c>
      <c r="AM16" s="98">
        <f>IF(AND(N16&gt;[2]Tabeller!$N$7),AA16*[2]Tabeller!$R$15,)</f>
        <v>0</v>
      </c>
      <c r="AO16" s="98">
        <f>IF(J16,W16*[2]Tabeller!$R$16,)</f>
        <v>42205.639706337242</v>
      </c>
      <c r="AP16" s="98">
        <f>IF(K16,X16*[2]Tabeller!$R$16,)</f>
        <v>0</v>
      </c>
      <c r="AQ16" s="98">
        <f>IF(L16,Y16*[2]Tabeller!$R$16,)</f>
        <v>0</v>
      </c>
      <c r="AR16" s="98">
        <f>IF(M16,Z16*[2]Tabeller!$R$16,)</f>
        <v>0</v>
      </c>
      <c r="AS16" s="98">
        <f>IF(N16,AA16*[2]Tabeller!$R$16,)</f>
        <v>0</v>
      </c>
      <c r="AU16" s="99">
        <f t="shared" si="2"/>
        <v>71904.121023063213</v>
      </c>
      <c r="AV16" s="99">
        <f t="shared" si="3"/>
        <v>0</v>
      </c>
      <c r="AW16" s="99">
        <f t="shared" si="4"/>
        <v>0</v>
      </c>
      <c r="AX16" s="99">
        <f t="shared" si="5"/>
        <v>0</v>
      </c>
      <c r="AY16" s="99">
        <f t="shared" si="6"/>
        <v>0</v>
      </c>
    </row>
    <row r="17" spans="1:51" x14ac:dyDescent="0.25">
      <c r="A17" s="87">
        <v>120014</v>
      </c>
      <c r="B17" s="88">
        <v>0</v>
      </c>
      <c r="C17" s="122" t="s">
        <v>18</v>
      </c>
      <c r="D17" s="87"/>
      <c r="E17" s="87">
        <v>66</v>
      </c>
      <c r="F17" s="100"/>
      <c r="G17" s="91"/>
      <c r="H17" s="92"/>
      <c r="I17" s="93"/>
      <c r="J17" s="94">
        <f>'2019'!L26/Buddy!P17/1.2</f>
        <v>289.86698911729144</v>
      </c>
      <c r="K17" s="94"/>
      <c r="L17" s="94"/>
      <c r="M17" s="94"/>
      <c r="N17" s="94"/>
      <c r="P17" s="95">
        <f>IF($E17,VLOOKUP($E17,[1]Tabeller!CI$1:CJ$65536,2,FALSE),)</f>
        <v>296.87179487179486</v>
      </c>
      <c r="R17" s="96" t="str">
        <f>IF($A17,VLOOKUP($A17,[2]Tabeller!$V$1:$Y$65536,4,FALSE),)</f>
        <v>1200 Det Juridiske Fakultet felles</v>
      </c>
      <c r="S17" s="97">
        <f>IF($B17,VLOOKUP($B17,[2]Tabeller!#REF!,2,FALSE),)</f>
        <v>0</v>
      </c>
      <c r="T17" s="97" t="str">
        <f t="shared" si="0"/>
        <v>692107</v>
      </c>
      <c r="U17" s="96">
        <f t="shared" si="1"/>
        <v>120014</v>
      </c>
      <c r="W17" s="98">
        <f>$P17*J17*(1+[2]Fastlønn!$M$1)</f>
        <v>88204.666666666672</v>
      </c>
      <c r="X17" s="98">
        <f>$P17*K17*(1+[2]Fastlønn!$M$1)</f>
        <v>0</v>
      </c>
      <c r="Y17" s="98">
        <f>$P17*L17*(1+[2]Fastlønn!$M$1)</f>
        <v>0</v>
      </c>
      <c r="Z17" s="98">
        <f>$P17*M17*(1+[2]Fastlønn!$M$1)</f>
        <v>0</v>
      </c>
      <c r="AA17" s="98">
        <f>$P17*N17*(1+[2]Fastlønn!$M$1)</f>
        <v>0</v>
      </c>
      <c r="AC17" s="98">
        <f>IF(W17,W17*[2]Tabeller!$R$14,)</f>
        <v>9561.5760614036935</v>
      </c>
      <c r="AD17" s="98">
        <f>IF(X17,X17*[2]Tabeller!$R$14,)</f>
        <v>0</v>
      </c>
      <c r="AE17" s="98">
        <f>IF(Y17,Y17*[2]Tabeller!$R$14,)</f>
        <v>0</v>
      </c>
      <c r="AF17" s="98">
        <f>IF(Z17,Z17*[2]Tabeller!$R$14,)</f>
        <v>0</v>
      </c>
      <c r="AG17" s="98">
        <f>IF(AA17,AA17*[2]Tabeller!$R$14,)</f>
        <v>0</v>
      </c>
      <c r="AI17" s="98">
        <f>IF(AND(J17&gt;[2]Tabeller!$N$7),W17*[2]Tabeller!$R$15,)</f>
        <v>0</v>
      </c>
      <c r="AJ17" s="98">
        <f>IF(AND(K17&gt;[2]Tabeller!$N$7),X17*[2]Tabeller!$R$15,)</f>
        <v>0</v>
      </c>
      <c r="AK17" s="98">
        <f>IF(AND(L17&gt;[2]Tabeller!$N$7),Y17*[2]Tabeller!$R$15,)</f>
        <v>0</v>
      </c>
      <c r="AL17" s="98">
        <f>IF(AND(M17&gt;[2]Tabeller!$N$7),Z17*[2]Tabeller!$R$15,)</f>
        <v>0</v>
      </c>
      <c r="AM17" s="98">
        <f>IF(AND(N17&gt;[2]Tabeller!$N$7),AA17*[2]Tabeller!$R$15,)</f>
        <v>0</v>
      </c>
      <c r="AO17" s="98">
        <f>IF(J17,W17*[2]Tabeller!$R$16,)</f>
        <v>13968.984546907721</v>
      </c>
      <c r="AP17" s="98">
        <f>IF(K17,X17*[2]Tabeller!$R$16,)</f>
        <v>0</v>
      </c>
      <c r="AQ17" s="98">
        <f>IF(L17,Y17*[2]Tabeller!$R$16,)</f>
        <v>0</v>
      </c>
      <c r="AR17" s="98">
        <f>IF(M17,Z17*[2]Tabeller!$R$16,)</f>
        <v>0</v>
      </c>
      <c r="AS17" s="98">
        <f>IF(N17,AA17*[2]Tabeller!$R$16,)</f>
        <v>0</v>
      </c>
      <c r="AU17" s="99">
        <f t="shared" si="2"/>
        <v>13968.984546907721</v>
      </c>
      <c r="AV17" s="99">
        <f t="shared" si="3"/>
        <v>0</v>
      </c>
      <c r="AW17" s="99">
        <f t="shared" si="4"/>
        <v>0</v>
      </c>
      <c r="AX17" s="99">
        <f t="shared" si="5"/>
        <v>0</v>
      </c>
      <c r="AY17" s="99">
        <f t="shared" si="6"/>
        <v>0</v>
      </c>
    </row>
    <row r="18" spans="1:51" x14ac:dyDescent="0.25">
      <c r="A18" s="87">
        <v>120014</v>
      </c>
      <c r="B18" s="88">
        <v>0</v>
      </c>
      <c r="C18" s="122" t="s">
        <v>14</v>
      </c>
      <c r="D18" s="87"/>
      <c r="E18" s="87">
        <v>66</v>
      </c>
      <c r="F18" s="100"/>
      <c r="G18" s="91"/>
      <c r="H18" s="92"/>
      <c r="I18" s="93"/>
      <c r="J18" s="94">
        <f>'2019'!L27/Buddy!P18/1.2</f>
        <v>1257.5574365175335</v>
      </c>
      <c r="K18" s="94"/>
      <c r="L18" s="94"/>
      <c r="M18" s="94"/>
      <c r="N18" s="94"/>
      <c r="P18" s="95">
        <f>IF($E18,VLOOKUP($E18,[1]Tabeller!CI$1:CJ$65536,2,FALSE),)</f>
        <v>296.87179487179486</v>
      </c>
      <c r="R18" s="96" t="str">
        <f>IF($A18,VLOOKUP($A18,[2]Tabeller!$V$1:$Y$65536,4,FALSE),)</f>
        <v>1200 Det Juridiske Fakultet felles</v>
      </c>
      <c r="S18" s="97">
        <f>IF($B18,VLOOKUP($B18,[2]Tabeller!#REF!,2,FALSE),)</f>
        <v>0</v>
      </c>
      <c r="T18" s="97" t="str">
        <f t="shared" si="0"/>
        <v>691010</v>
      </c>
      <c r="U18" s="96">
        <f t="shared" si="1"/>
        <v>120014</v>
      </c>
      <c r="W18" s="98">
        <f>$P18*J18*(1+[2]Fastlønn!$M$1)</f>
        <v>382666.66666666669</v>
      </c>
      <c r="X18" s="98">
        <f>$P18*K18*(1+[2]Fastlønn!$M$1)</f>
        <v>0</v>
      </c>
      <c r="Y18" s="98">
        <f>$P18*L18*(1+[2]Fastlønn!$M$1)</f>
        <v>0</v>
      </c>
      <c r="Z18" s="98">
        <f>$P18*M18*(1+[2]Fastlønn!$M$1)</f>
        <v>0</v>
      </c>
      <c r="AA18" s="98">
        <f>$P18*N18*(1+[2]Fastlønn!$M$1)</f>
        <v>0</v>
      </c>
      <c r="AC18" s="98">
        <f>IF(W18,W18*[2]Tabeller!$R$14,)</f>
        <v>41481.891806523614</v>
      </c>
      <c r="AD18" s="98">
        <f>IF(X18,X18*[2]Tabeller!$R$14,)</f>
        <v>0</v>
      </c>
      <c r="AE18" s="98">
        <f>IF(Y18,Y18*[2]Tabeller!$R$14,)</f>
        <v>0</v>
      </c>
      <c r="AF18" s="98">
        <f>IF(Z18,Z18*[2]Tabeller!$R$14,)</f>
        <v>0</v>
      </c>
      <c r="AG18" s="98">
        <f>IF(AA18,AA18*[2]Tabeller!$R$14,)</f>
        <v>0</v>
      </c>
      <c r="AI18" s="98">
        <f>IF(AND(J18&gt;[2]Tabeller!$N$7),W18*[2]Tabeller!$R$15,)</f>
        <v>42643.973172734739</v>
      </c>
      <c r="AJ18" s="98">
        <f>IF(AND(K18&gt;[2]Tabeller!$N$7),X18*[2]Tabeller!$R$15,)</f>
        <v>0</v>
      </c>
      <c r="AK18" s="98">
        <f>IF(AND(L18&gt;[2]Tabeller!$N$7),Y18*[2]Tabeller!$R$15,)</f>
        <v>0</v>
      </c>
      <c r="AL18" s="98">
        <f>IF(AND(M18&gt;[2]Tabeller!$N$7),Z18*[2]Tabeller!$R$15,)</f>
        <v>0</v>
      </c>
      <c r="AM18" s="98">
        <f>IF(AND(N18&gt;[2]Tabeller!$N$7),AA18*[2]Tabeller!$R$15,)</f>
        <v>0</v>
      </c>
      <c r="AO18" s="98">
        <f>IF(J18,W18*[2]Tabeller!$R$16,)</f>
        <v>60602.969834740659</v>
      </c>
      <c r="AP18" s="98">
        <f>IF(K18,X18*[2]Tabeller!$R$16,)</f>
        <v>0</v>
      </c>
      <c r="AQ18" s="98">
        <f>IF(L18,Y18*[2]Tabeller!$R$16,)</f>
        <v>0</v>
      </c>
      <c r="AR18" s="98">
        <f>IF(M18,Z18*[2]Tabeller!$R$16,)</f>
        <v>0</v>
      </c>
      <c r="AS18" s="98">
        <f>IF(N18,AA18*[2]Tabeller!$R$16,)</f>
        <v>0</v>
      </c>
      <c r="AU18" s="99">
        <f t="shared" si="2"/>
        <v>103246.94300747541</v>
      </c>
      <c r="AV18" s="99">
        <f t="shared" si="3"/>
        <v>0</v>
      </c>
      <c r="AW18" s="99">
        <f t="shared" si="4"/>
        <v>0</v>
      </c>
      <c r="AX18" s="99">
        <f t="shared" si="5"/>
        <v>0</v>
      </c>
      <c r="AY18" s="99">
        <f t="shared" si="6"/>
        <v>0</v>
      </c>
    </row>
    <row r="19" spans="1:51" x14ac:dyDescent="0.25">
      <c r="A19" s="87">
        <v>120014</v>
      </c>
      <c r="B19" s="88">
        <v>0</v>
      </c>
      <c r="C19" s="122" t="s">
        <v>17</v>
      </c>
      <c r="D19" s="87"/>
      <c r="E19" s="87">
        <v>66</v>
      </c>
      <c r="F19" s="100"/>
      <c r="G19" s="91"/>
      <c r="H19" s="92"/>
      <c r="I19" s="93"/>
      <c r="J19" s="94">
        <f>'2019'!L28/Buddy!P19/1.2</f>
        <v>363.79340127828641</v>
      </c>
      <c r="K19" s="94"/>
      <c r="L19" s="94"/>
      <c r="M19" s="94"/>
      <c r="N19" s="94"/>
      <c r="P19" s="95">
        <f>IF($E19,VLOOKUP($E19,[1]Tabeller!CI$1:CJ$65536,2,FALSE),)</f>
        <v>296.87179487179486</v>
      </c>
      <c r="R19" s="96" t="str">
        <f>IF($A19,VLOOKUP($A19,[2]Tabeller!$V$1:$Y$65536,4,FALSE),)</f>
        <v>1200 Det Juridiske Fakultet felles</v>
      </c>
      <c r="S19" s="97">
        <f>IF($B19,VLOOKUP($B19,[2]Tabeller!#REF!,2,FALSE),)</f>
        <v>0</v>
      </c>
      <c r="T19" s="97" t="str">
        <f t="shared" si="0"/>
        <v>692106</v>
      </c>
      <c r="U19" s="96">
        <f t="shared" si="1"/>
        <v>120014</v>
      </c>
      <c r="W19" s="98">
        <f>$P19*J19*(1+[2]Fastlønn!$M$1)</f>
        <v>110699.99999999999</v>
      </c>
      <c r="X19" s="98">
        <f>$P19*K19*(1+[2]Fastlønn!$M$1)</f>
        <v>0</v>
      </c>
      <c r="Y19" s="98">
        <f>$P19*L19*(1+[2]Fastlønn!$M$1)</f>
        <v>0</v>
      </c>
      <c r="Z19" s="98">
        <f>$P19*M19*(1+[2]Fastlønn!$M$1)</f>
        <v>0</v>
      </c>
      <c r="AA19" s="98">
        <f>$P19*N19*(1+[2]Fastlønn!$M$1)</f>
        <v>0</v>
      </c>
      <c r="AC19" s="98">
        <f>IF(W19,W19*[2]Tabeller!$R$14,)</f>
        <v>12000.1187011729</v>
      </c>
      <c r="AD19" s="98">
        <f>IF(X19,X19*[2]Tabeller!$R$14,)</f>
        <v>0</v>
      </c>
      <c r="AE19" s="98">
        <f>IF(Y19,Y19*[2]Tabeller!$R$14,)</f>
        <v>0</v>
      </c>
      <c r="AF19" s="98">
        <f>IF(Z19,Z19*[2]Tabeller!$R$14,)</f>
        <v>0</v>
      </c>
      <c r="AG19" s="98">
        <f>IF(AA19,AA19*[2]Tabeller!$R$14,)</f>
        <v>0</v>
      </c>
      <c r="AI19" s="98">
        <f>IF(AND(J19&gt;[2]Tabeller!$N$7),W19*[2]Tabeller!$R$15,)</f>
        <v>12336.292239255403</v>
      </c>
      <c r="AJ19" s="98">
        <f>IF(AND(K19&gt;[2]Tabeller!$N$7),X19*[2]Tabeller!$R$15,)</f>
        <v>0</v>
      </c>
      <c r="AK19" s="98">
        <f>IF(AND(L19&gt;[2]Tabeller!$N$7),Y19*[2]Tabeller!$R$15,)</f>
        <v>0</v>
      </c>
      <c r="AL19" s="98">
        <f>IF(AND(M19&gt;[2]Tabeller!$N$7),Z19*[2]Tabeller!$R$15,)</f>
        <v>0</v>
      </c>
      <c r="AM19" s="98">
        <f>IF(AND(N19&gt;[2]Tabeller!$N$7),AA19*[2]Tabeller!$R$15,)</f>
        <v>0</v>
      </c>
      <c r="AO19" s="98">
        <f>IF(J19,W19*[2]Tabeller!$R$16,)</f>
        <v>17531.573416478543</v>
      </c>
      <c r="AP19" s="98">
        <f>IF(K19,X19*[2]Tabeller!$R$16,)</f>
        <v>0</v>
      </c>
      <c r="AQ19" s="98">
        <f>IF(L19,Y19*[2]Tabeller!$R$16,)</f>
        <v>0</v>
      </c>
      <c r="AR19" s="98">
        <f>IF(M19,Z19*[2]Tabeller!$R$16,)</f>
        <v>0</v>
      </c>
      <c r="AS19" s="98">
        <f>IF(N19,AA19*[2]Tabeller!$R$16,)</f>
        <v>0</v>
      </c>
      <c r="AU19" s="99">
        <f t="shared" si="2"/>
        <v>29867.865655733945</v>
      </c>
      <c r="AV19" s="99">
        <f t="shared" si="3"/>
        <v>0</v>
      </c>
      <c r="AW19" s="99">
        <f t="shared" si="4"/>
        <v>0</v>
      </c>
      <c r="AX19" s="99">
        <f t="shared" si="5"/>
        <v>0</v>
      </c>
      <c r="AY19" s="99">
        <f t="shared" si="6"/>
        <v>0</v>
      </c>
    </row>
    <row r="20" spans="1:51" x14ac:dyDescent="0.25">
      <c r="A20" s="87">
        <v>120014</v>
      </c>
      <c r="B20" s="88">
        <v>0</v>
      </c>
      <c r="C20" s="122">
        <v>690004</v>
      </c>
      <c r="D20" s="87"/>
      <c r="E20" s="87">
        <v>66</v>
      </c>
      <c r="F20" s="100"/>
      <c r="G20" s="91"/>
      <c r="H20" s="92"/>
      <c r="I20" s="93"/>
      <c r="J20" s="94">
        <f>'2019'!L29/Buddy!P20/1.2</f>
        <v>3031.6116773190533</v>
      </c>
      <c r="K20" s="94"/>
      <c r="L20" s="94"/>
      <c r="M20" s="94"/>
      <c r="N20" s="94"/>
      <c r="P20" s="95">
        <f>IF($E20,VLOOKUP($E20,[1]Tabeller!CI$1:CJ$65536,2,FALSE),)</f>
        <v>296.87179487179486</v>
      </c>
      <c r="R20" s="96" t="str">
        <f>IF($A20,VLOOKUP($A20,[2]Tabeller!$V$1:$Y$65536,4,FALSE),)</f>
        <v>1200 Det Juridiske Fakultet felles</v>
      </c>
      <c r="S20" s="97">
        <f>IF($B20,VLOOKUP($B20,[2]Tabeller!#REF!,2,FALSE),)</f>
        <v>0</v>
      </c>
      <c r="T20" s="97">
        <f t="shared" si="0"/>
        <v>690004</v>
      </c>
      <c r="U20" s="96">
        <f t="shared" si="1"/>
        <v>120014</v>
      </c>
      <c r="W20" s="98">
        <f>$P20*J20*(1+[2]Fastlønn!$M$1)</f>
        <v>922499.99999999988</v>
      </c>
      <c r="X20" s="98">
        <f>$P20*K20*(1+[2]Fastlønn!$M$1)</f>
        <v>0</v>
      </c>
      <c r="Y20" s="98">
        <f>$P20*L20*(1+[2]Fastlønn!$M$1)</f>
        <v>0</v>
      </c>
      <c r="Z20" s="98">
        <f>$P20*M20*(1+[2]Fastlønn!$M$1)</f>
        <v>0</v>
      </c>
      <c r="AA20" s="98">
        <f>$P20*N20*(1+[2]Fastlønn!$M$1)</f>
        <v>0</v>
      </c>
      <c r="AC20" s="98">
        <f>IF(W20,W20*[2]Tabeller!$R$14,)</f>
        <v>100000.98917644084</v>
      </c>
      <c r="AD20" s="98">
        <f>IF(X20,X20*[2]Tabeller!$R$14,)</f>
        <v>0</v>
      </c>
      <c r="AE20" s="98">
        <f>IF(Y20,Y20*[2]Tabeller!$R$14,)</f>
        <v>0</v>
      </c>
      <c r="AF20" s="98">
        <f>IF(Z20,Z20*[2]Tabeller!$R$14,)</f>
        <v>0</v>
      </c>
      <c r="AG20" s="98">
        <f>IF(AA20,AA20*[2]Tabeller!$R$14,)</f>
        <v>0</v>
      </c>
      <c r="AI20" s="98">
        <f>IF(AND(J20&gt;[2]Tabeller!$N$7),W20*[2]Tabeller!$R$15,)</f>
        <v>102802.43532712836</v>
      </c>
      <c r="AJ20" s="98">
        <f>IF(AND(K20&gt;[2]Tabeller!$N$7),X20*[2]Tabeller!$R$15,)</f>
        <v>0</v>
      </c>
      <c r="AK20" s="98">
        <f>IF(AND(L20&gt;[2]Tabeller!$N$7),Y20*[2]Tabeller!$R$15,)</f>
        <v>0</v>
      </c>
      <c r="AL20" s="98">
        <f>IF(AND(M20&gt;[2]Tabeller!$N$7),Z20*[2]Tabeller!$R$15,)</f>
        <v>0</v>
      </c>
      <c r="AM20" s="98">
        <f>IF(AND(N20&gt;[2]Tabeller!$N$7),AA20*[2]Tabeller!$R$15,)</f>
        <v>0</v>
      </c>
      <c r="AO20" s="98">
        <f>IF(J20,W20*[2]Tabeller!$R$16,)</f>
        <v>146096.44513732119</v>
      </c>
      <c r="AP20" s="98">
        <f>IF(K20,X20*[2]Tabeller!$R$16,)</f>
        <v>0</v>
      </c>
      <c r="AQ20" s="98">
        <f>IF(L20,Y20*[2]Tabeller!$R$16,)</f>
        <v>0</v>
      </c>
      <c r="AR20" s="98">
        <f>IF(M20,Z20*[2]Tabeller!$R$16,)</f>
        <v>0</v>
      </c>
      <c r="AS20" s="98">
        <f>IF(N20,AA20*[2]Tabeller!$R$16,)</f>
        <v>0</v>
      </c>
      <c r="AU20" s="99">
        <f t="shared" si="2"/>
        <v>248898.88046444955</v>
      </c>
      <c r="AV20" s="99">
        <f t="shared" si="3"/>
        <v>0</v>
      </c>
      <c r="AW20" s="99">
        <f t="shared" si="4"/>
        <v>0</v>
      </c>
      <c r="AX20" s="99">
        <f t="shared" si="5"/>
        <v>0</v>
      </c>
      <c r="AY20" s="99">
        <f t="shared" si="6"/>
        <v>0</v>
      </c>
    </row>
    <row r="21" spans="1:51" x14ac:dyDescent="0.25">
      <c r="A21" s="87">
        <v>120014</v>
      </c>
      <c r="B21" s="88">
        <v>0</v>
      </c>
      <c r="C21" s="122" t="s">
        <v>28</v>
      </c>
      <c r="D21" s="87"/>
      <c r="E21" s="87">
        <v>66</v>
      </c>
      <c r="F21" s="100"/>
      <c r="G21" s="91"/>
      <c r="H21" s="92"/>
      <c r="I21" s="93"/>
      <c r="J21" s="94">
        <f>'2019'!L30/Buddy!P21/1.2</f>
        <v>119.55918552427018</v>
      </c>
      <c r="K21" s="94"/>
      <c r="L21" s="94"/>
      <c r="M21" s="94"/>
      <c r="N21" s="94"/>
      <c r="P21" s="95">
        <f>IF($E21,VLOOKUP($E21,[1]Tabeller!CI$1:CJ$65536,2,FALSE),)</f>
        <v>296.87179487179486</v>
      </c>
      <c r="R21" s="96" t="str">
        <f>IF($A21,VLOOKUP($A21,[2]Tabeller!$V$1:$Y$65536,4,FALSE),)</f>
        <v>1200 Det Juridiske Fakultet felles</v>
      </c>
      <c r="S21" s="97">
        <f>IF($B21,VLOOKUP($B21,[2]Tabeller!#REF!,2,FALSE),)</f>
        <v>0</v>
      </c>
      <c r="T21" s="97" t="str">
        <f t="shared" si="0"/>
        <v>690005</v>
      </c>
      <c r="U21" s="96">
        <f t="shared" si="1"/>
        <v>120014</v>
      </c>
      <c r="W21" s="98">
        <f>$P21*J21*(1+[2]Fastlønn!$M$1)</f>
        <v>36381.09375</v>
      </c>
      <c r="X21" s="98">
        <f>$P21*K21*(1+[2]Fastlønn!$M$1)</f>
        <v>0</v>
      </c>
      <c r="Y21" s="98">
        <f>$P21*L21*(1+[2]Fastlønn!$M$1)</f>
        <v>0</v>
      </c>
      <c r="Z21" s="98">
        <f>$P21*M21*(1+[2]Fastlønn!$M$1)</f>
        <v>0</v>
      </c>
      <c r="AA21" s="98">
        <f>$P21*N21*(1+[2]Fastlønn!$M$1)</f>
        <v>0</v>
      </c>
      <c r="AC21" s="98">
        <f>IF(W21,W21*[2]Tabeller!$R$14,)</f>
        <v>3943.7890106458858</v>
      </c>
      <c r="AD21" s="98">
        <f>IF(X21,X21*[2]Tabeller!$R$14,)</f>
        <v>0</v>
      </c>
      <c r="AE21" s="98">
        <f>IF(Y21,Y21*[2]Tabeller!$R$14,)</f>
        <v>0</v>
      </c>
      <c r="AF21" s="98">
        <f>IF(Z21,Z21*[2]Tabeller!$R$14,)</f>
        <v>0</v>
      </c>
      <c r="AG21" s="98">
        <f>IF(AA21,AA21*[2]Tabeller!$R$14,)</f>
        <v>0</v>
      </c>
      <c r="AI21" s="98">
        <f>IF(AND(J21&gt;[2]Tabeller!$N$7),W21*[2]Tabeller!$R$15,)</f>
        <v>0</v>
      </c>
      <c r="AJ21" s="98">
        <f>IF(AND(K21&gt;[2]Tabeller!$N$7),X21*[2]Tabeller!$R$15,)</f>
        <v>0</v>
      </c>
      <c r="AK21" s="98">
        <f>IF(AND(L21&gt;[2]Tabeller!$N$7),Y21*[2]Tabeller!$R$15,)</f>
        <v>0</v>
      </c>
      <c r="AL21" s="98">
        <f>IF(AND(M21&gt;[2]Tabeller!$N$7),Z21*[2]Tabeller!$R$15,)</f>
        <v>0</v>
      </c>
      <c r="AM21" s="98">
        <f>IF(AND(N21&gt;[2]Tabeller!$N$7),AA21*[2]Tabeller!$R$15,)</f>
        <v>0</v>
      </c>
      <c r="AO21" s="98">
        <f>IF(J21,W21*[2]Tabeller!$R$16,)</f>
        <v>5761.6785551031053</v>
      </c>
      <c r="AP21" s="98">
        <f>IF(K21,X21*[2]Tabeller!$R$16,)</f>
        <v>0</v>
      </c>
      <c r="AQ21" s="98">
        <f>IF(L21,Y21*[2]Tabeller!$R$16,)</f>
        <v>0</v>
      </c>
      <c r="AR21" s="98">
        <f>IF(M21,Z21*[2]Tabeller!$R$16,)</f>
        <v>0</v>
      </c>
      <c r="AS21" s="98">
        <f>IF(N21,AA21*[2]Tabeller!$R$16,)</f>
        <v>0</v>
      </c>
      <c r="AU21" s="99">
        <f t="shared" si="2"/>
        <v>5761.6785551031053</v>
      </c>
      <c r="AV21" s="99">
        <f t="shared" si="3"/>
        <v>0</v>
      </c>
      <c r="AW21" s="99">
        <f t="shared" si="4"/>
        <v>0</v>
      </c>
      <c r="AX21" s="99">
        <f t="shared" si="5"/>
        <v>0</v>
      </c>
      <c r="AY21" s="99">
        <f t="shared" si="6"/>
        <v>0</v>
      </c>
    </row>
    <row r="22" spans="1:51" x14ac:dyDescent="0.25">
      <c r="A22" s="87">
        <v>120014</v>
      </c>
      <c r="B22" s="88">
        <v>0</v>
      </c>
      <c r="C22" s="122">
        <v>690012</v>
      </c>
      <c r="D22" s="87"/>
      <c r="E22" s="87">
        <v>37</v>
      </c>
      <c r="F22" s="100"/>
      <c r="G22" s="91"/>
      <c r="H22" s="92"/>
      <c r="I22" s="93"/>
      <c r="J22" s="94">
        <f>'2019'!L35/Buddy!P22/1.1</f>
        <v>245.32622096973049</v>
      </c>
      <c r="K22" s="94"/>
      <c r="L22" s="94"/>
      <c r="M22" s="94"/>
      <c r="N22" s="94"/>
      <c r="P22" s="95">
        <f>IF($E22,VLOOKUP($E22,[1]Tabeller!CI$1:CJ$65536,2,FALSE),)</f>
        <v>185.28205128205127</v>
      </c>
      <c r="R22" s="96" t="str">
        <f>IF($A22,VLOOKUP($A22,[2]Tabeller!$V$1:$Y$65536,4,FALSE),)</f>
        <v>1200 Det Juridiske Fakultet felles</v>
      </c>
      <c r="S22" s="97">
        <f>IF($B22,VLOOKUP($B22,[2]Tabeller!#REF!,2,FALSE),)</f>
        <v>0</v>
      </c>
      <c r="T22" s="97">
        <f t="shared" si="0"/>
        <v>690012</v>
      </c>
      <c r="U22" s="96">
        <f t="shared" si="1"/>
        <v>120014</v>
      </c>
      <c r="W22" s="98">
        <f>$P22*J22*(1+[2]Fastlønn!$M$1)</f>
        <v>46590.909090909081</v>
      </c>
      <c r="X22" s="98">
        <f>$P22*K22*(1+[2]Fastlønn!$M$1)</f>
        <v>0</v>
      </c>
      <c r="Y22" s="98">
        <f>$P22*L22*(1+[2]Fastlønn!$M$1)</f>
        <v>0</v>
      </c>
      <c r="Z22" s="98">
        <f>$P22*M22*(1+[2]Fastlønn!$M$1)</f>
        <v>0</v>
      </c>
      <c r="AA22" s="98">
        <f>$P22*N22*(1+[2]Fastlønn!$M$1)</f>
        <v>0</v>
      </c>
      <c r="AC22" s="98">
        <f>IF(W22,W22*[2]Tabeller!$R$14,)</f>
        <v>5050.555008911153</v>
      </c>
      <c r="AD22" s="98">
        <f>IF(X22,X22*[2]Tabeller!$R$14,)</f>
        <v>0</v>
      </c>
      <c r="AE22" s="98">
        <f>IF(Y22,Y22*[2]Tabeller!$R$14,)</f>
        <v>0</v>
      </c>
      <c r="AF22" s="98">
        <f>IF(Z22,Z22*[2]Tabeller!$R$14,)</f>
        <v>0</v>
      </c>
      <c r="AG22" s="98">
        <f>IF(AA22,AA22*[2]Tabeller!$R$14,)</f>
        <v>0</v>
      </c>
      <c r="AI22" s="98">
        <f>IF(AND(J22&gt;[2]Tabeller!$N$7),W22*[2]Tabeller!$R$15,)</f>
        <v>0</v>
      </c>
      <c r="AJ22" s="98">
        <f>IF(AND(K22&gt;[2]Tabeller!$N$7),X22*[2]Tabeller!$R$15,)</f>
        <v>0</v>
      </c>
      <c r="AK22" s="98">
        <f>IF(AND(L22&gt;[2]Tabeller!$N$7),Y22*[2]Tabeller!$R$15,)</f>
        <v>0</v>
      </c>
      <c r="AL22" s="98">
        <f>IF(AND(M22&gt;[2]Tabeller!$N$7),Z22*[2]Tabeller!$R$15,)</f>
        <v>0</v>
      </c>
      <c r="AM22" s="98">
        <f>IF(AND(N22&gt;[2]Tabeller!$N$7),AA22*[2]Tabeller!$R$15,)</f>
        <v>0</v>
      </c>
      <c r="AO22" s="98">
        <f>IF(J22,W22*[2]Tabeller!$R$16,)</f>
        <v>7378.6083402687464</v>
      </c>
      <c r="AP22" s="98">
        <f>IF(K22,X22*[2]Tabeller!$R$16,)</f>
        <v>0</v>
      </c>
      <c r="AQ22" s="98">
        <f>IF(L22,Y22*[2]Tabeller!$R$16,)</f>
        <v>0</v>
      </c>
      <c r="AR22" s="98">
        <f>IF(M22,Z22*[2]Tabeller!$R$16,)</f>
        <v>0</v>
      </c>
      <c r="AS22" s="98">
        <f>IF(N22,AA22*[2]Tabeller!$R$16,)</f>
        <v>0</v>
      </c>
      <c r="AU22" s="99">
        <f t="shared" si="2"/>
        <v>7378.6083402687464</v>
      </c>
      <c r="AV22" s="99">
        <f t="shared" si="3"/>
        <v>0</v>
      </c>
      <c r="AW22" s="99">
        <f t="shared" si="4"/>
        <v>0</v>
      </c>
      <c r="AX22" s="99">
        <f t="shared" si="5"/>
        <v>0</v>
      </c>
      <c r="AY22" s="99">
        <f t="shared" si="6"/>
        <v>0</v>
      </c>
    </row>
    <row r="23" spans="1:51" x14ac:dyDescent="0.25">
      <c r="A23" s="89"/>
      <c r="B23" s="88"/>
      <c r="C23" s="122"/>
      <c r="D23" s="87"/>
      <c r="E23" s="87"/>
      <c r="F23" s="100"/>
      <c r="G23" s="91"/>
      <c r="H23" s="92"/>
      <c r="I23" s="93"/>
      <c r="J23" s="94"/>
      <c r="K23" s="94"/>
      <c r="L23" s="94"/>
      <c r="M23" s="94"/>
      <c r="N23" s="94"/>
      <c r="P23" s="95">
        <f>IF($E23,VLOOKUP($E23,[1]Tabeller!CI$1:CJ$65536,2,FALSE),)</f>
        <v>0</v>
      </c>
      <c r="R23" s="96">
        <f>IF($A23,VLOOKUP($A23,[2]Tabeller!$V$1:$Y$65536,4,FALSE),)</f>
        <v>0</v>
      </c>
      <c r="S23" s="97">
        <f>IF($B23,VLOOKUP($B23,[2]Tabeller!#REF!,2,FALSE),)</f>
        <v>0</v>
      </c>
      <c r="T23" s="97">
        <f t="shared" si="0"/>
        <v>0</v>
      </c>
      <c r="U23" s="96">
        <f t="shared" si="1"/>
        <v>0</v>
      </c>
      <c r="W23" s="98">
        <f>$P23*J23*(1+[2]Fastlønn!$M$1)</f>
        <v>0</v>
      </c>
      <c r="X23" s="98">
        <f>$P23*K23*(1+[2]Fastlønn!$M$1)</f>
        <v>0</v>
      </c>
      <c r="Y23" s="98">
        <f>$P23*L23*(1+[2]Fastlønn!$M$1)</f>
        <v>0</v>
      </c>
      <c r="Z23" s="98">
        <f>$P23*M23*(1+[2]Fastlønn!$M$1)</f>
        <v>0</v>
      </c>
      <c r="AA23" s="98">
        <f>$P23*N23*(1+[2]Fastlønn!$M$1)</f>
        <v>0</v>
      </c>
      <c r="AC23" s="98">
        <f>IF(W23,W23*[2]Tabeller!$R$14,)</f>
        <v>0</v>
      </c>
      <c r="AD23" s="98">
        <f>IF(X23,X23*[2]Tabeller!$R$14,)</f>
        <v>0</v>
      </c>
      <c r="AE23" s="98">
        <f>IF(Y23,Y23*[2]Tabeller!$R$14,)</f>
        <v>0</v>
      </c>
      <c r="AF23" s="98">
        <f>IF(Z23,Z23*[2]Tabeller!$R$14,)</f>
        <v>0</v>
      </c>
      <c r="AG23" s="98">
        <f>IF(AA23,AA23*[2]Tabeller!$R$14,)</f>
        <v>0</v>
      </c>
      <c r="AI23" s="98">
        <f>IF(AND(J23&gt;[2]Tabeller!$N$7),W23*[2]Tabeller!$R$15,)</f>
        <v>0</v>
      </c>
      <c r="AJ23" s="98">
        <f>IF(AND(K23&gt;[2]Tabeller!$N$7),X23*[2]Tabeller!$R$15,)</f>
        <v>0</v>
      </c>
      <c r="AK23" s="98">
        <f>IF(AND(L23&gt;[2]Tabeller!$N$7),Y23*[2]Tabeller!$R$15,)</f>
        <v>0</v>
      </c>
      <c r="AL23" s="98">
        <f>IF(AND(M23&gt;[2]Tabeller!$N$7),Z23*[2]Tabeller!$R$15,)</f>
        <v>0</v>
      </c>
      <c r="AM23" s="98">
        <f>IF(AND(N23&gt;[2]Tabeller!$N$7),AA23*[2]Tabeller!$R$15,)</f>
        <v>0</v>
      </c>
      <c r="AO23" s="98">
        <f>IF(J23,W23*[2]Tabeller!$R$16,)</f>
        <v>0</v>
      </c>
      <c r="AP23" s="98">
        <f>IF(K23,X23*[2]Tabeller!$R$16,)</f>
        <v>0</v>
      </c>
      <c r="AQ23" s="98">
        <f>IF(L23,Y23*[2]Tabeller!$R$16,)</f>
        <v>0</v>
      </c>
      <c r="AR23" s="98">
        <f>IF(M23,Z23*[2]Tabeller!$R$16,)</f>
        <v>0</v>
      </c>
      <c r="AS23" s="98">
        <f>IF(N23,AA23*[2]Tabeller!$R$16,)</f>
        <v>0</v>
      </c>
      <c r="AU23" s="99">
        <f t="shared" si="2"/>
        <v>0</v>
      </c>
      <c r="AV23" s="99">
        <f t="shared" si="3"/>
        <v>0</v>
      </c>
      <c r="AW23" s="99">
        <f t="shared" si="4"/>
        <v>0</v>
      </c>
      <c r="AX23" s="99">
        <f t="shared" si="5"/>
        <v>0</v>
      </c>
      <c r="AY23" s="99">
        <f t="shared" si="6"/>
        <v>0</v>
      </c>
    </row>
    <row r="24" spans="1:51" x14ac:dyDescent="0.25">
      <c r="A24" s="87">
        <v>120014</v>
      </c>
      <c r="B24" s="88">
        <v>0</v>
      </c>
      <c r="C24" s="122" t="s">
        <v>36</v>
      </c>
      <c r="D24" s="87"/>
      <c r="E24" s="87">
        <v>66</v>
      </c>
      <c r="F24" s="100"/>
      <c r="G24" s="91"/>
      <c r="H24" s="92"/>
      <c r="I24" s="93"/>
      <c r="J24" s="94">
        <f>'2019'!L38/Buddy!P24/1.2</f>
        <v>210.52858870271206</v>
      </c>
      <c r="K24" s="94"/>
      <c r="L24" s="94"/>
      <c r="M24" s="94"/>
      <c r="N24" s="94"/>
      <c r="P24" s="95">
        <f>IF($E24,VLOOKUP($E24,[1]Tabeller!CI$1:CJ$65536,2,FALSE),)</f>
        <v>296.87179487179486</v>
      </c>
      <c r="R24" s="96" t="str">
        <f>IF($A24,VLOOKUP($A24,[2]Tabeller!$V$1:$Y$65536,4,FALSE),)</f>
        <v>1200 Det Juridiske Fakultet felles</v>
      </c>
      <c r="S24" s="97">
        <f>IF($B24,VLOOKUP($B24,[2]Tabeller!#REF!,2,FALSE),)</f>
        <v>0</v>
      </c>
      <c r="T24" s="97" t="str">
        <f t="shared" si="0"/>
        <v>691315</v>
      </c>
      <c r="U24" s="96">
        <f t="shared" si="1"/>
        <v>120014</v>
      </c>
      <c r="W24" s="98">
        <f>$P24*J24*(1+[2]Fastlønn!$M$1)</f>
        <v>64062.499999999993</v>
      </c>
      <c r="X24" s="98">
        <f>$P24*K24*(1+[2]Fastlønn!$M$1)</f>
        <v>0</v>
      </c>
      <c r="Y24" s="98">
        <f>$P24*L24*(1+[2]Fastlønn!$M$1)</f>
        <v>0</v>
      </c>
      <c r="Z24" s="98">
        <f>$P24*M24*(1+[2]Fastlønn!$M$1)</f>
        <v>0</v>
      </c>
      <c r="AA24" s="98">
        <f>$P24*N24*(1+[2]Fastlønn!$M$1)</f>
        <v>0</v>
      </c>
      <c r="AC24" s="98">
        <f>IF(W24,W24*[2]Tabeller!$R$14,)</f>
        <v>6944.5131372528358</v>
      </c>
      <c r="AD24" s="98">
        <f>IF(X24,X24*[2]Tabeller!$R$14,)</f>
        <v>0</v>
      </c>
      <c r="AE24" s="98">
        <f>IF(Y24,Y24*[2]Tabeller!$R$14,)</f>
        <v>0</v>
      </c>
      <c r="AF24" s="98">
        <f>IF(Z24,Z24*[2]Tabeller!$R$14,)</f>
        <v>0</v>
      </c>
      <c r="AG24" s="98">
        <f>IF(AA24,AA24*[2]Tabeller!$R$14,)</f>
        <v>0</v>
      </c>
      <c r="AI24" s="98">
        <f>IF(AND(J24&gt;[2]Tabeller!$N$7),W24*[2]Tabeller!$R$15,)</f>
        <v>0</v>
      </c>
      <c r="AJ24" s="98">
        <f>IF(AND(K24&gt;[2]Tabeller!$N$7),X24*[2]Tabeller!$R$15,)</f>
        <v>0</v>
      </c>
      <c r="AK24" s="98">
        <f>IF(AND(L24&gt;[2]Tabeller!$N$7),Y24*[2]Tabeller!$R$15,)</f>
        <v>0</v>
      </c>
      <c r="AL24" s="98">
        <f>IF(AND(M24&gt;[2]Tabeller!$N$7),Z24*[2]Tabeller!$R$15,)</f>
        <v>0</v>
      </c>
      <c r="AM24" s="98">
        <f>IF(AND(N24&gt;[2]Tabeller!$N$7),AA24*[2]Tabeller!$R$15,)</f>
        <v>0</v>
      </c>
      <c r="AO24" s="98">
        <f>IF(J24,W24*[2]Tabeller!$R$16,)</f>
        <v>10145.586467869527</v>
      </c>
      <c r="AP24" s="98">
        <f>IF(K24,X24*[2]Tabeller!$R$16,)</f>
        <v>0</v>
      </c>
      <c r="AQ24" s="98">
        <f>IF(L24,Y24*[2]Tabeller!$R$16,)</f>
        <v>0</v>
      </c>
      <c r="AR24" s="98">
        <f>IF(M24,Z24*[2]Tabeller!$R$16,)</f>
        <v>0</v>
      </c>
      <c r="AS24" s="98">
        <f>IF(N24,AA24*[2]Tabeller!$R$16,)</f>
        <v>0</v>
      </c>
      <c r="AU24" s="99">
        <f t="shared" si="2"/>
        <v>10145.586467869527</v>
      </c>
      <c r="AV24" s="99">
        <f t="shared" si="3"/>
        <v>0</v>
      </c>
      <c r="AW24" s="99">
        <f t="shared" si="4"/>
        <v>0</v>
      </c>
      <c r="AX24" s="99">
        <f t="shared" si="5"/>
        <v>0</v>
      </c>
      <c r="AY24" s="99">
        <f t="shared" si="6"/>
        <v>0</v>
      </c>
    </row>
    <row r="25" spans="1:51" x14ac:dyDescent="0.25">
      <c r="A25" s="87">
        <v>120014</v>
      </c>
      <c r="B25" s="88">
        <v>0</v>
      </c>
      <c r="C25" s="122" t="s">
        <v>39</v>
      </c>
      <c r="D25" s="87"/>
      <c r="E25" s="87">
        <v>66</v>
      </c>
      <c r="F25" s="100"/>
      <c r="G25" s="91"/>
      <c r="H25" s="92"/>
      <c r="I25" s="93"/>
      <c r="J25" s="94">
        <f>'2019'!L39/Buddy!P25/1.2</f>
        <v>196.49334945586457</v>
      </c>
      <c r="K25" s="94"/>
      <c r="L25" s="94"/>
      <c r="M25" s="94"/>
      <c r="N25" s="94"/>
      <c r="P25" s="95">
        <f>IF($E25,VLOOKUP($E25,[1]Tabeller!CI$1:CJ$65536,2,FALSE),)</f>
        <v>296.87179487179486</v>
      </c>
      <c r="R25" s="96" t="str">
        <f>IF($A25,VLOOKUP($A25,[2]Tabeller!$V$1:$Y$65536,4,FALSE),)</f>
        <v>1200 Det Juridiske Fakultet felles</v>
      </c>
      <c r="S25" s="97">
        <f>IF($B25,VLOOKUP($B25,[2]Tabeller!#REF!,2,FALSE),)</f>
        <v>0</v>
      </c>
      <c r="T25" s="97" t="str">
        <f t="shared" si="0"/>
        <v>690016</v>
      </c>
      <c r="U25" s="96">
        <f t="shared" si="1"/>
        <v>120014</v>
      </c>
      <c r="W25" s="98">
        <f>$P25*J25*(1+[2]Fastlønn!$M$1)</f>
        <v>59791.666666666664</v>
      </c>
      <c r="X25" s="98">
        <f>$P25*K25*(1+[2]Fastlønn!$M$1)</f>
        <v>0</v>
      </c>
      <c r="Y25" s="98">
        <f>$P25*L25*(1+[2]Fastlønn!$M$1)</f>
        <v>0</v>
      </c>
      <c r="Z25" s="98">
        <f>$P25*M25*(1+[2]Fastlønn!$M$1)</f>
        <v>0</v>
      </c>
      <c r="AA25" s="98">
        <f>$P25*N25*(1+[2]Fastlønn!$M$1)</f>
        <v>0</v>
      </c>
      <c r="AC25" s="98">
        <f>IF(W25,W25*[2]Tabeller!$R$14,)</f>
        <v>6481.5455947693144</v>
      </c>
      <c r="AD25" s="98">
        <f>IF(X25,X25*[2]Tabeller!$R$14,)</f>
        <v>0</v>
      </c>
      <c r="AE25" s="98">
        <f>IF(Y25,Y25*[2]Tabeller!$R$14,)</f>
        <v>0</v>
      </c>
      <c r="AF25" s="98">
        <f>IF(Z25,Z25*[2]Tabeller!$R$14,)</f>
        <v>0</v>
      </c>
      <c r="AG25" s="98">
        <f>IF(AA25,AA25*[2]Tabeller!$R$14,)</f>
        <v>0</v>
      </c>
      <c r="AI25" s="98">
        <f>IF(AND(J25&gt;[2]Tabeller!$N$7),W25*[2]Tabeller!$R$15,)</f>
        <v>0</v>
      </c>
      <c r="AJ25" s="98">
        <f>IF(AND(K25&gt;[2]Tabeller!$N$7),X25*[2]Tabeller!$R$15,)</f>
        <v>0</v>
      </c>
      <c r="AK25" s="98">
        <f>IF(AND(L25&gt;[2]Tabeller!$N$7),Y25*[2]Tabeller!$R$15,)</f>
        <v>0</v>
      </c>
      <c r="AL25" s="98">
        <f>IF(AND(M25&gt;[2]Tabeller!$N$7),Z25*[2]Tabeller!$R$15,)</f>
        <v>0</v>
      </c>
      <c r="AM25" s="98">
        <f>IF(AND(N25&gt;[2]Tabeller!$N$7),AA25*[2]Tabeller!$R$15,)</f>
        <v>0</v>
      </c>
      <c r="AO25" s="98">
        <f>IF(J25,W25*[2]Tabeller!$R$16,)</f>
        <v>9469.214036678226</v>
      </c>
      <c r="AP25" s="98">
        <f>IF(K25,X25*[2]Tabeller!$R$16,)</f>
        <v>0</v>
      </c>
      <c r="AQ25" s="98">
        <f>IF(L25,Y25*[2]Tabeller!$R$16,)</f>
        <v>0</v>
      </c>
      <c r="AR25" s="98">
        <f>IF(M25,Z25*[2]Tabeller!$R$16,)</f>
        <v>0</v>
      </c>
      <c r="AS25" s="98">
        <f>IF(N25,AA25*[2]Tabeller!$R$16,)</f>
        <v>0</v>
      </c>
      <c r="AU25" s="99">
        <f t="shared" si="2"/>
        <v>9469.214036678226</v>
      </c>
      <c r="AV25" s="99">
        <f t="shared" si="3"/>
        <v>0</v>
      </c>
      <c r="AW25" s="99">
        <f t="shared" si="4"/>
        <v>0</v>
      </c>
      <c r="AX25" s="99">
        <f t="shared" si="5"/>
        <v>0</v>
      </c>
      <c r="AY25" s="99">
        <f t="shared" si="6"/>
        <v>0</v>
      </c>
    </row>
    <row r="26" spans="1:51" x14ac:dyDescent="0.25">
      <c r="A26" s="89">
        <v>120014</v>
      </c>
      <c r="B26" s="88">
        <v>0</v>
      </c>
      <c r="C26" s="122" t="s">
        <v>62</v>
      </c>
      <c r="D26" s="89"/>
      <c r="E26" s="89">
        <v>66</v>
      </c>
      <c r="F26" s="100"/>
      <c r="G26" s="91"/>
      <c r="H26" s="92"/>
      <c r="I26" s="93"/>
      <c r="J26" s="94"/>
      <c r="K26" s="94"/>
      <c r="L26" s="94"/>
      <c r="M26" s="94"/>
      <c r="N26" s="94"/>
      <c r="P26" s="95">
        <f>IF($E26,VLOOKUP($E26,[1]Tabeller!CI$1:CJ$65536,2,FALSE),)</f>
        <v>296.87179487179486</v>
      </c>
      <c r="R26" s="96" t="str">
        <f>IF($A26,VLOOKUP($A26,[2]Tabeller!$V$1:$Y$65536,4,FALSE),)</f>
        <v>1200 Det Juridiske Fakultet felles</v>
      </c>
      <c r="S26" s="97">
        <f>IF($B26,VLOOKUP($B26,[2]Tabeller!#REF!,2,FALSE),)</f>
        <v>0</v>
      </c>
      <c r="T26" s="97" t="str">
        <f t="shared" si="0"/>
        <v>693500</v>
      </c>
      <c r="U26" s="96">
        <f t="shared" si="1"/>
        <v>120014</v>
      </c>
      <c r="W26" s="98">
        <f>$P26*J26*(1+[2]Fastlønn!$M$1)</f>
        <v>0</v>
      </c>
      <c r="X26" s="98">
        <f>$P26*K26*(1+[2]Fastlønn!$M$1)</f>
        <v>0</v>
      </c>
      <c r="Y26" s="98">
        <f>$P26*L26*(1+[2]Fastlønn!$M$1)</f>
        <v>0</v>
      </c>
      <c r="Z26" s="98">
        <f>$P26*M26*(1+[2]Fastlønn!$M$1)</f>
        <v>0</v>
      </c>
      <c r="AA26" s="98">
        <f>$P26*N26*(1+[2]Fastlønn!$M$1)</f>
        <v>0</v>
      </c>
      <c r="AC26" s="98">
        <f>IF(W26,W26*[2]Tabeller!$R$14,)</f>
        <v>0</v>
      </c>
      <c r="AD26" s="98">
        <f>IF(X26,X26*[2]Tabeller!$R$14,)</f>
        <v>0</v>
      </c>
      <c r="AE26" s="98">
        <f>IF(Y26,Y26*[2]Tabeller!$R$14,)</f>
        <v>0</v>
      </c>
      <c r="AF26" s="98">
        <f>IF(Z26,Z26*[2]Tabeller!$R$14,)</f>
        <v>0</v>
      </c>
      <c r="AG26" s="98">
        <f>IF(AA26,AA26*[2]Tabeller!$R$14,)</f>
        <v>0</v>
      </c>
      <c r="AI26" s="98">
        <f>IF(AND(J26&gt;[2]Tabeller!$N$7),W26*[2]Tabeller!$R$15,)</f>
        <v>0</v>
      </c>
      <c r="AJ26" s="98">
        <f>IF(AND(K26&gt;[2]Tabeller!$N$7),X26*[2]Tabeller!$R$15,)</f>
        <v>0</v>
      </c>
      <c r="AK26" s="98">
        <f>IF(AND(L26&gt;[2]Tabeller!$N$7),Y26*[2]Tabeller!$R$15,)</f>
        <v>0</v>
      </c>
      <c r="AL26" s="98">
        <f>IF(AND(M26&gt;[2]Tabeller!$N$7),Z26*[2]Tabeller!$R$15,)</f>
        <v>0</v>
      </c>
      <c r="AM26" s="98">
        <f>IF(AND(N26&gt;[2]Tabeller!$N$7),AA26*[2]Tabeller!$R$15,)</f>
        <v>0</v>
      </c>
      <c r="AO26" s="98">
        <f>IF(J26,W26*[2]Tabeller!$R$16,)</f>
        <v>0</v>
      </c>
      <c r="AP26" s="98">
        <f>IF(K26,X26*[2]Tabeller!$R$16,)</f>
        <v>0</v>
      </c>
      <c r="AQ26" s="98">
        <f>IF(L26,Y26*[2]Tabeller!$R$16,)</f>
        <v>0</v>
      </c>
      <c r="AR26" s="98">
        <f>IF(M26,Z26*[2]Tabeller!$R$16,)</f>
        <v>0</v>
      </c>
      <c r="AS26" s="98">
        <f>IF(N26,AA26*[2]Tabeller!$R$16,)</f>
        <v>0</v>
      </c>
      <c r="AU26" s="99">
        <f t="shared" si="2"/>
        <v>0</v>
      </c>
      <c r="AV26" s="99">
        <f t="shared" si="3"/>
        <v>0</v>
      </c>
      <c r="AW26" s="99">
        <f t="shared" si="4"/>
        <v>0</v>
      </c>
      <c r="AX26" s="99">
        <f t="shared" si="5"/>
        <v>0</v>
      </c>
      <c r="AY26" s="99">
        <f t="shared" si="6"/>
        <v>0</v>
      </c>
    </row>
  </sheetData>
  <conditionalFormatting sqref="A1">
    <cfRule type="cellIs" dxfId="0" priority="1" operator="equal">
      <formula>"Mangler input"</formula>
    </cfRule>
  </conditionalFormatting>
  <dataValidations count="2">
    <dataValidation type="list" allowBlank="1" showInputMessage="1" showErrorMessage="1" sqref="F4:F12">
      <formula1>$BP$7:$BP$13</formula1>
    </dataValidation>
    <dataValidation type="list" allowBlank="1" showInputMessage="1" showErrorMessage="1" sqref="G4:G12">
      <formula1>$BA$7:$BA$26</formula1>
    </dataValidation>
  </dataValidations>
  <pageMargins left="0.70866141732283472" right="0.70866141732283472" top="0.78740157480314965" bottom="0.78740157480314965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2019</vt:lpstr>
      <vt:lpstr>Buddy</vt:lpstr>
      <vt:lpstr>'2019'!Utskriftsområde</vt:lpstr>
      <vt:lpstr>Buddy!Utskriftsområde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reidarro</dc:creator>
  <cp:lastModifiedBy>Trond Skjeie</cp:lastModifiedBy>
  <cp:lastPrinted>2017-09-28T10:19:07Z</cp:lastPrinted>
  <dcterms:created xsi:type="dcterms:W3CDTF">2007-12-03T11:47:15Z</dcterms:created>
  <dcterms:modified xsi:type="dcterms:W3CDTF">2019-03-20T14:12:10Z</dcterms:modified>
</cp:coreProperties>
</file>