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\jus-felles\fakadm\Studieseksjonen\Undervisningsplanlegging\Oversikt undervisning\H-18\"/>
    </mc:Choice>
  </mc:AlternateContent>
  <bookViews>
    <workbookView xWindow="0" yWindow="-375" windowWidth="15600" windowHeight="7995"/>
  </bookViews>
  <sheets>
    <sheet name="Oppsummering" sheetId="8" r:id="rId1"/>
    <sheet name="1. studieår" sheetId="1" r:id="rId2"/>
    <sheet name="2. studieår" sheetId="2" r:id="rId3"/>
    <sheet name="3. studieår" sheetId="3" r:id="rId4"/>
    <sheet name="4. studieår" sheetId="4" r:id="rId5"/>
  </sheets>
  <definedNames>
    <definedName name="_xlnm.Print_Area" localSheetId="1">'1. studieår'!$A$1:$O$25</definedName>
    <definedName name="_xlnm.Print_Area" localSheetId="2">'2. studieår'!$A$1:$P$31</definedName>
    <definedName name="_xlnm.Print_Area" localSheetId="3">'3. studieår'!$A$1:$O$30</definedName>
    <definedName name="_xlnm.Print_Area" localSheetId="4">'4. studieår'!$A$1:$J$31</definedName>
    <definedName name="_xlnm.Print_Area" localSheetId="0">Oppsummering!$B$1:$I$10</definedName>
    <definedName name="Z_1241DC17_BD41_46C5_9DB1_684763A09F24_.wvu.Cols" localSheetId="1" hidden="1">'1. studieår'!#REF!,'1. studieår'!#REF!,'1. studieår'!#REF!</definedName>
    <definedName name="Z_1241DC17_BD41_46C5_9DB1_684763A09F24_.wvu.Cols" localSheetId="2" hidden="1">'2. studieår'!#REF!,'2. studieår'!#REF!,'2. studieår'!#REF!</definedName>
    <definedName name="Z_1241DC17_BD41_46C5_9DB1_684763A09F24_.wvu.Cols" localSheetId="3" hidden="1">'3. studieår'!#REF!,'3. studieår'!#REF!,'3. studieår'!#REF!</definedName>
    <definedName name="Z_1241DC17_BD41_46C5_9DB1_684763A09F24_.wvu.Cols" localSheetId="4" hidden="1">'4. studieår'!#REF!,'4. studieår'!#REF!,'4. studieår'!#REF!</definedName>
    <definedName name="Z_1283C6B5_B05C_447B_8854_CDB081C03FD4_.wvu.Cols" localSheetId="1" hidden="1">'1. studieår'!#REF!,'1. studieår'!#REF!,'1. studieår'!#REF!,'1. studieår'!#REF!</definedName>
    <definedName name="Z_1283C6B5_B05C_447B_8854_CDB081C03FD4_.wvu.Cols" localSheetId="2" hidden="1">'2. studieår'!#REF!,'2. studieår'!#REF!,'2. studieår'!#REF!</definedName>
    <definedName name="Z_1283C6B5_B05C_447B_8854_CDB081C03FD4_.wvu.Cols" localSheetId="3" hidden="1">'3. studieår'!#REF!,'3. studieår'!#REF!,'3. studieår'!#REF!</definedName>
    <definedName name="Z_1283C6B5_B05C_447B_8854_CDB081C03FD4_.wvu.Cols" localSheetId="4" hidden="1">'4. studieår'!#REF!,'4. studieår'!#REF!,'4. studieår'!#REF!</definedName>
    <definedName name="Z_1283C6B5_B05C_447B_8854_CDB081C03FD4_.wvu.Rows" localSheetId="1" hidden="1">'1. studieår'!$19:$19</definedName>
    <definedName name="Z_43EFFC0A_CCC0_43DD_A273_4AF58757EC00_.wvu.Cols" localSheetId="1" hidden="1">'1. studieår'!#REF!,'1. studieår'!#REF!,'1. studieår'!#REF!</definedName>
    <definedName name="Z_43EFFC0A_CCC0_43DD_A273_4AF58757EC00_.wvu.Cols" localSheetId="2" hidden="1">'2. studieår'!#REF!,'2. studieår'!#REF!,'2. studieår'!#REF!</definedName>
    <definedName name="Z_43EFFC0A_CCC0_43DD_A273_4AF58757EC00_.wvu.Cols" localSheetId="3" hidden="1">'3. studieår'!#REF!,'3. studieår'!#REF!,'3. studieår'!#REF!</definedName>
    <definedName name="Z_43EFFC0A_CCC0_43DD_A273_4AF58757EC00_.wvu.Cols" localSheetId="4" hidden="1">'4. studieår'!#REF!,'4. studieår'!#REF!,'4. studieår'!#REF!</definedName>
    <definedName name="Z_46AB9545_8BEE_4A2F_B820_9F80AC24A11B_.wvu.Cols" localSheetId="1" hidden="1">'1. studieår'!#REF!,'1. studieår'!#REF!,'1. studieår'!#REF!,'1. studieår'!#REF!</definedName>
    <definedName name="Z_46AB9545_8BEE_4A2F_B820_9F80AC24A11B_.wvu.Cols" localSheetId="2" hidden="1">'2. studieår'!#REF!,'2. studieår'!#REF!,'2. studieår'!#REF!</definedName>
    <definedName name="Z_46AB9545_8BEE_4A2F_B820_9F80AC24A11B_.wvu.Cols" localSheetId="3" hidden="1">'3. studieår'!#REF!,'3. studieår'!#REF!,'3. studieår'!#REF!</definedName>
    <definedName name="Z_46AB9545_8BEE_4A2F_B820_9F80AC24A11B_.wvu.Cols" localSheetId="4" hidden="1">'4. studieår'!#REF!,'4. studieår'!#REF!,'4. studieår'!#REF!</definedName>
    <definedName name="Z_46AB9545_8BEE_4A2F_B820_9F80AC24A11B_.wvu.Rows" localSheetId="1" hidden="1">'1. studieår'!$19:$19</definedName>
    <definedName name="Z_726FF687_50E0_4F8A_BCCB_6DA9E6D367D4_.wvu.Cols" localSheetId="1" hidden="1">'1. studieår'!#REF!,'1. studieår'!#REF!,'1. studieår'!#REF!</definedName>
    <definedName name="Z_726FF687_50E0_4F8A_BCCB_6DA9E6D367D4_.wvu.Cols" localSheetId="2" hidden="1">'2. studieår'!#REF!,'2. studieår'!#REF!</definedName>
    <definedName name="Z_726FF687_50E0_4F8A_BCCB_6DA9E6D367D4_.wvu.Cols" localSheetId="3" hidden="1">'3. studieår'!#REF!,'3. studieår'!#REF!,'3. studieår'!#REF!</definedName>
    <definedName name="Z_726FF687_50E0_4F8A_BCCB_6DA9E6D367D4_.wvu.Cols" localSheetId="4" hidden="1">'4. studieår'!#REF!,'4. studieår'!#REF!,'4. studieår'!#REF!</definedName>
    <definedName name="Z_726FF687_50E0_4F8A_BCCB_6DA9E6D367D4_.wvu.Rows" localSheetId="1" hidden="1">'1. studieår'!#REF!,'1. studieår'!#REF!</definedName>
    <definedName name="Z_726FF687_50E0_4F8A_BCCB_6DA9E6D367D4_.wvu.Rows" localSheetId="2" hidden="1">'2. studieår'!#REF!</definedName>
    <definedName name="Z_726FF687_50E0_4F8A_BCCB_6DA9E6D367D4_.wvu.Rows" localSheetId="3" hidden="1">'3. studieår'!#REF!,'3. studieår'!#REF!</definedName>
    <definedName name="Z_726FF687_50E0_4F8A_BCCB_6DA9E6D367D4_.wvu.Rows" localSheetId="4" hidden="1">'4. studieår'!#REF!</definedName>
    <definedName name="Z_749D43A3_052D_442F_AE88_F6CCB83A1282_.wvu.Cols" localSheetId="1" hidden="1">'1. studieår'!#REF!,'1. studieår'!#REF!,'1. studieår'!#REF!</definedName>
    <definedName name="Z_749D43A3_052D_442F_AE88_F6CCB83A1282_.wvu.Cols" localSheetId="2" hidden="1">'2. studieår'!#REF!,'2. studieår'!#REF!,'2. studieår'!#REF!</definedName>
    <definedName name="Z_749D43A3_052D_442F_AE88_F6CCB83A1282_.wvu.Cols" localSheetId="3" hidden="1">'3. studieår'!#REF!,'3. studieår'!#REF!,'3. studieår'!#REF!</definedName>
    <definedName name="Z_749D43A3_052D_442F_AE88_F6CCB83A1282_.wvu.Cols" localSheetId="4" hidden="1">'4. studieår'!#REF!,'4. studieår'!#REF!,'4. studieår'!#REF!</definedName>
    <definedName name="Z_7AE955BB_7BF8_4CA4_ABF1_6A0BB53A48AD_.wvu.Cols" localSheetId="1" hidden="1">'1. studieår'!#REF!,'1. studieår'!#REF!,'1. studieår'!#REF!</definedName>
    <definedName name="Z_7AE955BB_7BF8_4CA4_ABF1_6A0BB53A48AD_.wvu.Cols" localSheetId="2" hidden="1">'2. studieår'!#REF!,'2. studieår'!#REF!</definedName>
    <definedName name="Z_7AE955BB_7BF8_4CA4_ABF1_6A0BB53A48AD_.wvu.Cols" localSheetId="3" hidden="1">'3. studieår'!#REF!,'3. studieår'!#REF!,'3. studieår'!#REF!</definedName>
    <definedName name="Z_7AE955BB_7BF8_4CA4_ABF1_6A0BB53A48AD_.wvu.Cols" localSheetId="4" hidden="1">'4. studieår'!#REF!,'4. studieår'!#REF!,'4. studieår'!#REF!</definedName>
    <definedName name="Z_7AE955BB_7BF8_4CA4_ABF1_6A0BB53A48AD_.wvu.Rows" localSheetId="1" hidden="1">'1. studieår'!#REF!,'1. studieår'!#REF!</definedName>
    <definedName name="Z_7AE955BB_7BF8_4CA4_ABF1_6A0BB53A48AD_.wvu.Rows" localSheetId="2" hidden="1">'2. studieår'!#REF!</definedName>
    <definedName name="Z_7AE955BB_7BF8_4CA4_ABF1_6A0BB53A48AD_.wvu.Rows" localSheetId="3" hidden="1">'3. studieår'!#REF!,'3. studieår'!#REF!</definedName>
    <definedName name="Z_7AE955BB_7BF8_4CA4_ABF1_6A0BB53A48AD_.wvu.Rows" localSheetId="4" hidden="1">'4. studieår'!#REF!</definedName>
    <definedName name="Z_83C69039_3E29_46E1_85FB_B9165E0BFA91_.wvu.Cols" localSheetId="1" hidden="1">'1. studieår'!#REF!,'1. studieår'!#REF!,'1. studieår'!#REF!</definedName>
    <definedName name="Z_83C69039_3E29_46E1_85FB_B9165E0BFA91_.wvu.Cols" localSheetId="2" hidden="1">'2. studieår'!#REF!,'2. studieår'!#REF!,'2. studieår'!#REF!</definedName>
    <definedName name="Z_83C69039_3E29_46E1_85FB_B9165E0BFA91_.wvu.Cols" localSheetId="3" hidden="1">'3. studieår'!#REF!,'3. studieår'!#REF!,'3. studieår'!#REF!</definedName>
    <definedName name="Z_83C69039_3E29_46E1_85FB_B9165E0BFA91_.wvu.Cols" localSheetId="4" hidden="1">'4. studieår'!#REF!,'4. studieår'!#REF!,'4. studieår'!#REF!</definedName>
    <definedName name="Z_91227156_ECBD_48FD_8964_78F3608400FC_.wvu.Cols" localSheetId="1" hidden="1">'1. studieår'!#REF!,'1. studieår'!#REF!,'1. studieår'!#REF!</definedName>
    <definedName name="Z_91227156_ECBD_48FD_8964_78F3608400FC_.wvu.Cols" localSheetId="2" hidden="1">'2. studieår'!#REF!,'2. studieår'!#REF!</definedName>
    <definedName name="Z_91227156_ECBD_48FD_8964_78F3608400FC_.wvu.Cols" localSheetId="3" hidden="1">'3. studieår'!#REF!,'3. studieår'!#REF!,'3. studieår'!#REF!</definedName>
    <definedName name="Z_91227156_ECBD_48FD_8964_78F3608400FC_.wvu.Cols" localSheetId="4" hidden="1">'4. studieår'!#REF!,'4. studieår'!#REF!,'4. studieår'!#REF!</definedName>
    <definedName name="Z_91227156_ECBD_48FD_8964_78F3608400FC_.wvu.Rows" localSheetId="1" hidden="1">'1. studieår'!#REF!,'1. studieår'!#REF!</definedName>
    <definedName name="Z_91227156_ECBD_48FD_8964_78F3608400FC_.wvu.Rows" localSheetId="2" hidden="1">'2. studieår'!#REF!</definedName>
    <definedName name="Z_91227156_ECBD_48FD_8964_78F3608400FC_.wvu.Rows" localSheetId="3" hidden="1">'3. studieår'!#REF!,'3. studieår'!#REF!</definedName>
    <definedName name="Z_91227156_ECBD_48FD_8964_78F3608400FC_.wvu.Rows" localSheetId="4" hidden="1">'4. studieår'!#REF!</definedName>
    <definedName name="Z_B76C0EA9_E79B_4DA2_9ADE_66DB47109F8F_.wvu.Cols" localSheetId="1" hidden="1">'1. studieår'!#REF!,'1. studieår'!#REF!,'1. studieår'!#REF!</definedName>
    <definedName name="Z_B76C0EA9_E79B_4DA2_9ADE_66DB47109F8F_.wvu.Cols" localSheetId="2" hidden="1">'2. studieår'!#REF!,'2. studieår'!#REF!</definedName>
    <definedName name="Z_B76C0EA9_E79B_4DA2_9ADE_66DB47109F8F_.wvu.Cols" localSheetId="3" hidden="1">'3. studieår'!#REF!,'3. studieår'!#REF!,'3. studieår'!#REF!</definedName>
    <definedName name="Z_B76C0EA9_E79B_4DA2_9ADE_66DB47109F8F_.wvu.Cols" localSheetId="4" hidden="1">'4. studieår'!#REF!,'4. studieår'!#REF!,'4. studieår'!#REF!</definedName>
    <definedName name="Z_B76C0EA9_E79B_4DA2_9ADE_66DB47109F8F_.wvu.Rows" localSheetId="1" hidden="1">'1. studieår'!#REF!,'1. studieår'!#REF!</definedName>
    <definedName name="Z_B76C0EA9_E79B_4DA2_9ADE_66DB47109F8F_.wvu.Rows" localSheetId="2" hidden="1">'2. studieår'!#REF!</definedName>
    <definedName name="Z_B76C0EA9_E79B_4DA2_9ADE_66DB47109F8F_.wvu.Rows" localSheetId="3" hidden="1">'3. studieår'!#REF!,'3. studieår'!#REF!</definedName>
    <definedName name="Z_B76C0EA9_E79B_4DA2_9ADE_66DB47109F8F_.wvu.Rows" localSheetId="4" hidden="1">'4. studieår'!#REF!</definedName>
    <definedName name="Z_BB9ED292_532F_438C_A4A6_F8D66D70E0E7_.wvu.Cols" localSheetId="1" hidden="1">'1. studieår'!#REF!,'1. studieår'!#REF!,'1. studieår'!#REF!</definedName>
    <definedName name="Z_BB9ED292_532F_438C_A4A6_F8D66D70E0E7_.wvu.Cols" localSheetId="2" hidden="1">'2. studieår'!#REF!,'2. studieår'!#REF!</definedName>
    <definedName name="Z_BB9ED292_532F_438C_A4A6_F8D66D70E0E7_.wvu.Cols" localSheetId="3" hidden="1">'3. studieår'!#REF!,'3. studieår'!#REF!,'3. studieår'!#REF!</definedName>
    <definedName name="Z_BB9ED292_532F_438C_A4A6_F8D66D70E0E7_.wvu.Cols" localSheetId="4" hidden="1">'4. studieår'!#REF!,'4. studieår'!#REF!,'4. studieår'!#REF!</definedName>
    <definedName name="Z_BB9ED292_532F_438C_A4A6_F8D66D70E0E7_.wvu.Rows" localSheetId="1" hidden="1">'1. studieår'!#REF!,'1. studieår'!#REF!</definedName>
    <definedName name="Z_BB9ED292_532F_438C_A4A6_F8D66D70E0E7_.wvu.Rows" localSheetId="2" hidden="1">'2. studieår'!#REF!</definedName>
    <definedName name="Z_BB9ED292_532F_438C_A4A6_F8D66D70E0E7_.wvu.Rows" localSheetId="3" hidden="1">'3. studieår'!#REF!,'3. studieår'!#REF!</definedName>
    <definedName name="Z_BB9ED292_532F_438C_A4A6_F8D66D70E0E7_.wvu.Rows" localSheetId="4" hidden="1">'4. studieår'!#REF!</definedName>
    <definedName name="Z_C1FECEF4_D739_4F39_9B89_CF4C04A77A9B_.wvu.Cols" localSheetId="1" hidden="1">'1. studieår'!#REF!,'1. studieår'!#REF!,'1. studieår'!#REF!</definedName>
    <definedName name="Z_C1FECEF4_D739_4F39_9B89_CF4C04A77A9B_.wvu.Cols" localSheetId="2" hidden="1">'2. studieår'!#REF!,'2. studieår'!#REF!</definedName>
    <definedName name="Z_C1FECEF4_D739_4F39_9B89_CF4C04A77A9B_.wvu.Cols" localSheetId="3" hidden="1">'3. studieår'!#REF!,'3. studieår'!#REF!,'3. studieår'!#REF!</definedName>
    <definedName name="Z_C1FECEF4_D739_4F39_9B89_CF4C04A77A9B_.wvu.Cols" localSheetId="4" hidden="1">'4. studieår'!#REF!,'4. studieår'!#REF!,'4. studieår'!#REF!</definedName>
    <definedName name="Z_C1FECEF4_D739_4F39_9B89_CF4C04A77A9B_.wvu.Rows" localSheetId="1" hidden="1">'1. studieår'!#REF!,'1. studieår'!#REF!</definedName>
    <definedName name="Z_C1FECEF4_D739_4F39_9B89_CF4C04A77A9B_.wvu.Rows" localSheetId="2" hidden="1">'2. studieår'!#REF!</definedName>
    <definedName name="Z_C1FECEF4_D739_4F39_9B89_CF4C04A77A9B_.wvu.Rows" localSheetId="3" hidden="1">'3. studieår'!#REF!,'3. studieår'!#REF!</definedName>
    <definedName name="Z_C1FECEF4_D739_4F39_9B89_CF4C04A77A9B_.wvu.Rows" localSheetId="4" hidden="1">'4. studieår'!#REF!</definedName>
    <definedName name="Z_CB7E9FB3_C7A3_44DE_98E4_19C23B487785_.wvu.Cols" localSheetId="1" hidden="1">'1. studieår'!#REF!,'1. studieår'!#REF!,'1. studieår'!#REF!,'1. studieår'!#REF!</definedName>
    <definedName name="Z_CB7E9FB3_C7A3_44DE_98E4_19C23B487785_.wvu.Cols" localSheetId="2" hidden="1">'2. studieår'!#REF!,'2. studieår'!#REF!,'2. studieår'!#REF!</definedName>
    <definedName name="Z_CB7E9FB3_C7A3_44DE_98E4_19C23B487785_.wvu.Cols" localSheetId="3" hidden="1">'3. studieår'!#REF!,'3. studieår'!#REF!,'3. studieår'!#REF!</definedName>
    <definedName name="Z_CB7E9FB3_C7A3_44DE_98E4_19C23B487785_.wvu.Cols" localSheetId="4" hidden="1">'4. studieår'!#REF!,'4. studieår'!#REF!,'4. studieår'!#REF!</definedName>
    <definedName name="Z_CB7E9FB3_C7A3_44DE_98E4_19C23B487785_.wvu.Rows" localSheetId="1" hidden="1">'1. studieår'!$19:$19</definedName>
    <definedName name="Z_E5349645_7714_4437_B9BC_26ED822E5BC5_.wvu.Cols" localSheetId="1" hidden="1">'1. studieår'!#REF!,'1. studieår'!#REF!,'1. studieår'!#REF!,'1. studieår'!#REF!</definedName>
    <definedName name="Z_E5349645_7714_4437_B9BC_26ED822E5BC5_.wvu.Cols" localSheetId="2" hidden="1">'2. studieår'!#REF!,'2. studieår'!#REF!,'2. studieår'!#REF!</definedName>
    <definedName name="Z_E5349645_7714_4437_B9BC_26ED822E5BC5_.wvu.Cols" localSheetId="3" hidden="1">'3. studieår'!#REF!,'3. studieår'!#REF!,'3. studieår'!#REF!</definedName>
    <definedName name="Z_E5349645_7714_4437_B9BC_26ED822E5BC5_.wvu.Cols" localSheetId="4" hidden="1">'4. studieår'!#REF!,'4. studieår'!#REF!,'4. studieår'!#REF!</definedName>
    <definedName name="Z_E5349645_7714_4437_B9BC_26ED822E5BC5_.wvu.Rows" localSheetId="1" hidden="1">'1. studieår'!$19:$19</definedName>
    <definedName name="Z_F170D8DF_3539_4353_BD8B_1F5EB452DAE5_.wvu.Cols" localSheetId="1" hidden="1">'1. studieår'!#REF!,'1. studieår'!#REF!,'1. studieår'!#REF!,'1. studieår'!#REF!</definedName>
    <definedName name="Z_F170D8DF_3539_4353_BD8B_1F5EB452DAE5_.wvu.Cols" localSheetId="2" hidden="1">'2. studieår'!#REF!,'2. studieår'!#REF!,'2. studieår'!#REF!</definedName>
    <definedName name="Z_F170D8DF_3539_4353_BD8B_1F5EB452DAE5_.wvu.Cols" localSheetId="3" hidden="1">'3. studieår'!#REF!,'3. studieår'!#REF!,'3. studieår'!#REF!</definedName>
    <definedName name="Z_F170D8DF_3539_4353_BD8B_1F5EB452DAE5_.wvu.Cols" localSheetId="4" hidden="1">'4. studieår'!#REF!,'4. studieår'!#REF!,'4. studieår'!#REF!</definedName>
    <definedName name="Z_F170D8DF_3539_4353_BD8B_1F5EB452DAE5_.wvu.Rows" localSheetId="1" hidden="1">'1. studieår'!$19:$19</definedName>
    <definedName name="Z_F38A39FA_EF57_4062_A2AD_F3BEB88C5762_.wvu.Cols" localSheetId="1" hidden="1">'1. studieår'!#REF!,'1. studieår'!#REF!,'1. studieår'!#REF!</definedName>
    <definedName name="Z_F38A39FA_EF57_4062_A2AD_F3BEB88C5762_.wvu.Cols" localSheetId="2" hidden="1">'2. studieår'!#REF!,'2. studieår'!#REF!,'2. studieår'!#REF!</definedName>
    <definedName name="Z_F38A39FA_EF57_4062_A2AD_F3BEB88C5762_.wvu.Cols" localSheetId="3" hidden="1">'3. studieår'!#REF!,'3. studieår'!#REF!,'3. studieår'!#REF!</definedName>
    <definedName name="Z_F38A39FA_EF57_4062_A2AD_F3BEB88C5762_.wvu.Cols" localSheetId="4" hidden="1">'4. studieår'!#REF!,'4. studieår'!#REF!,'4. studieår'!#REF!</definedName>
    <definedName name="Z_F727610F_D041_4412_A81F_AFD013C44971_.wvu.Cols" localSheetId="1" hidden="1">'1. studieår'!#REF!,'1. studieår'!#REF!,'1. studieår'!#REF!,'1. studieår'!#REF!</definedName>
    <definedName name="Z_F727610F_D041_4412_A81F_AFD013C44971_.wvu.Cols" localSheetId="2" hidden="1">'2. studieår'!#REF!,'2. studieår'!#REF!,'2. studieår'!#REF!</definedName>
    <definedName name="Z_F727610F_D041_4412_A81F_AFD013C44971_.wvu.Cols" localSheetId="3" hidden="1">'3. studieår'!#REF!,'3. studieår'!#REF!,'3. studieår'!#REF!</definedName>
    <definedName name="Z_F727610F_D041_4412_A81F_AFD013C44971_.wvu.Cols" localSheetId="4" hidden="1">'4. studieår'!#REF!,'4. studieår'!#REF!,'4. studieår'!#REF!</definedName>
    <definedName name="Z_F727610F_D041_4412_A81F_AFD013C44971_.wvu.Rows" localSheetId="1" hidden="1">'1. studieår'!$19:$19</definedName>
  </definedNames>
  <calcPr calcId="162913"/>
  <customWorkbookViews>
    <customWorkbookView name="Julie Orning - Personal View" guid="{1283C6B5-B05C-447B-8854-CDB081C03FD4}" mergeInterval="0" personalView="1" maximized="1" xWindow="-8" yWindow="-8" windowWidth="1936" windowHeight="1176" activeSheetId="2"/>
    <customWorkbookView name="Elisabeth Ulleberg - Personal View" guid="{749D43A3-052D-442F-AE88-F6CCB83A1282}" mergeInterval="0" personalView="1" maximized="1" windowWidth="1276" windowHeight="575" activeSheetId="2"/>
    <customWorkbookView name="&quot;lilliaal&quot; - Personal View" guid="{F38A39FA-EF57-4062-A2AD-F3BEB88C5762}" mergeInterval="0" personalView="1" maximized="1" windowWidth="1362" windowHeight="488" activeSheetId="2"/>
    <customWorkbookView name="Lillian M. Stang Almaas - Personal View" guid="{83C69039-3E29-46E1-85FB-B9165E0BFA91}" mergeInterval="0" personalView="1" maximized="1" windowWidth="1920" windowHeight="994" activeSheetId="2"/>
    <customWorkbookView name="Elisabeth Reien - Personal View" guid="{C1FECEF4-D739-4F39-9B89-CF4C04A77A9B}" mergeInterval="0" personalView="1" maximized="1" windowWidth="1920" windowHeight="1063" activeSheetId="5"/>
    <customWorkbookView name="Nina Lofstad - Personlig visning" guid="{1241DC17-BD41-46C5-9DB1-684763A09F24}" mergeInterval="0" personalView="1" maximized="1" windowWidth="1920" windowHeight="980" activeSheetId="3"/>
    <customWorkbookView name="tronsk - Personal View" guid="{91227156-ECBD-48FD-8964-78F3608400FC}" mergeInterval="0" personalView="1" maximized="1" xWindow="1" yWindow="1" windowWidth="1020" windowHeight="496" activeSheetId="7"/>
    <customWorkbookView name="Karoline Stensvik - Personal View" guid="{B76C0EA9-E79B-4DA2-9ADE-66DB47109F8F}" mergeInterval="0" personalView="1" maximized="1" windowWidth="1920" windowHeight="975" activeSheetId="4"/>
    <customWorkbookView name="Maria Haldeaki - Personal View" guid="{726FF687-50E0-4F8A-BCCB-6DA9E6D367D4}" mergeInterval="0" personalView="1" maximized="1" windowWidth="1920" windowHeight="1043" activeSheetId="1"/>
    <customWorkbookView name="Anne-Brit Strandset - Personal View" guid="{BB9ED292-532F-438C-A4A6-F8D66D70E0E7}" mergeInterval="0" personalView="1" maximized="1" windowWidth="1920" windowHeight="821" activeSheetId="5"/>
    <customWorkbookView name="Morten Slind Olsen - Personal View" guid="{7AE955BB-7BF8-4CA4-ABF1-6A0BB53A48AD}" mergeInterval="0" personalView="1" maximized="1" windowWidth="1920" windowHeight="975" activeSheetId="5"/>
    <customWorkbookView name="Nina Lofstad - Personal View" guid="{43EFFC0A-CCC0-43DD-A273-4AF58757EC00}" mergeInterval="0" personalView="1" maximized="1" windowWidth="1920" windowHeight="974" activeSheetId="3"/>
    <customWorkbookView name="Fredrikke Holt Kleivane - Personal View" guid="{E5349645-7714-4437-B9BC-26ED822E5BC5}" mergeInterval="0" personalView="1" maximized="1" windowWidth="1920" windowHeight="975" activeSheetId="4"/>
    <customWorkbookView name="Eivind Roll - Personal View" guid="{46AB9545-8BEE-4A2F-B820-9F80AC24A11B}" mergeInterval="0" personalView="1" maximized="1" xWindow="-8" yWindow="-8" windowWidth="1296" windowHeight="776" activeSheetId="1"/>
    <customWorkbookView name="Trond Skjeie - Personal View" guid="{F727610F-D041-4412-A81F-AFD013C44971}" mergeInterval="0" personalView="1" maximized="1" xWindow="-8" yWindow="-8" windowWidth="1936" windowHeight="1056" activeSheetId="7"/>
    <customWorkbookView name="Julie Orning - Personlig visning" guid="{F170D8DF-3539-4353-BD8B-1F5EB452DAE5}" mergeInterval="0" personalView="1" maximized="1" xWindow="-9" yWindow="-9" windowWidth="3458" windowHeight="1410" activeSheetId="4"/>
    <customWorkbookView name="Trond Skjeie - Personlig visning" guid="{CB7E9FB3-C7A3-44DE-98E4-19C23B487785}" mergeInterval="0" personalView="1" maximized="1" xWindow="-4" yWindow="-4" windowWidth="1928" windowHeight="1164" activeSheetId="1"/>
  </customWorkbookViews>
</workbook>
</file>

<file path=xl/calcChain.xml><?xml version="1.0" encoding="utf-8"?>
<calcChain xmlns="http://schemas.openxmlformats.org/spreadsheetml/2006/main">
  <c r="D9" i="8" l="1"/>
  <c r="E9" i="8"/>
  <c r="E8" i="8"/>
  <c r="F8" i="8"/>
  <c r="D8" i="8"/>
  <c r="F7" i="8"/>
  <c r="I7" i="8" s="1"/>
  <c r="E7" i="8"/>
  <c r="H7" i="8" s="1"/>
  <c r="D7" i="8"/>
  <c r="G7" i="8" s="1"/>
  <c r="F6" i="8"/>
  <c r="I6" i="8" s="1"/>
  <c r="E6" i="8"/>
  <c r="D6" i="8"/>
  <c r="F5" i="8"/>
  <c r="I5" i="8" s="1"/>
  <c r="E5" i="8"/>
  <c r="H5" i="8" s="1"/>
  <c r="D5" i="8"/>
  <c r="G5" i="8" s="1"/>
  <c r="G6" i="8"/>
  <c r="H6" i="8"/>
  <c r="I4" i="8"/>
  <c r="H4" i="8"/>
  <c r="G4" i="8"/>
  <c r="F4" i="8"/>
  <c r="E4" i="8"/>
  <c r="D4" i="8"/>
  <c r="C7" i="8"/>
  <c r="C6" i="8"/>
  <c r="C5" i="8"/>
  <c r="C4" i="8"/>
  <c r="B27" i="2" l="1"/>
  <c r="H28" i="4" l="1"/>
  <c r="E28" i="4"/>
  <c r="J28" i="4"/>
  <c r="I28" i="4"/>
  <c r="I30" i="4" s="1"/>
  <c r="I31" i="4" s="1"/>
  <c r="G28" i="4"/>
  <c r="F28" i="4"/>
  <c r="F30" i="4" s="1"/>
  <c r="F31" i="4" s="1"/>
  <c r="D28" i="4"/>
  <c r="C28" i="4"/>
  <c r="B28" i="4"/>
  <c r="H29" i="3"/>
  <c r="L26" i="3"/>
  <c r="G26" i="3"/>
  <c r="B26" i="3"/>
  <c r="O26" i="3"/>
  <c r="N26" i="3"/>
  <c r="M26" i="3"/>
  <c r="M29" i="3" s="1"/>
  <c r="M30" i="3" s="1"/>
  <c r="N30" i="2"/>
  <c r="N31" i="2" s="1"/>
  <c r="I30" i="2"/>
  <c r="I31" i="2" s="1"/>
  <c r="C30" i="2"/>
  <c r="C31" i="2" s="1"/>
  <c r="M27" i="2"/>
  <c r="H27" i="2"/>
  <c r="P27" i="2"/>
  <c r="O27" i="2"/>
  <c r="N27" i="2"/>
  <c r="M24" i="1"/>
  <c r="M25" i="1" s="1"/>
  <c r="H24" i="1"/>
  <c r="H25" i="1" s="1"/>
  <c r="C25" i="1"/>
  <c r="C24" i="1"/>
  <c r="O21" i="1"/>
  <c r="N21" i="1"/>
  <c r="M21" i="1"/>
  <c r="L12" i="1"/>
  <c r="L21" i="1" s="1"/>
  <c r="J21" i="1"/>
  <c r="H21" i="1"/>
  <c r="I21" i="1"/>
  <c r="G12" i="1"/>
  <c r="G21" i="1" s="1"/>
  <c r="K27" i="2"/>
  <c r="J27" i="2"/>
  <c r="I27" i="2"/>
  <c r="J26" i="3"/>
  <c r="I26" i="3"/>
  <c r="H26" i="3"/>
  <c r="C30" i="4" l="1"/>
  <c r="C31" i="4" s="1"/>
  <c r="H30" i="3"/>
  <c r="D21" i="1"/>
  <c r="C21" i="1"/>
  <c r="D27" i="2"/>
  <c r="E27" i="2"/>
  <c r="C27" i="2"/>
  <c r="D26" i="3" l="1"/>
  <c r="C26" i="3"/>
  <c r="C29" i="3" l="1"/>
  <c r="C30" i="3" s="1"/>
  <c r="B6" i="1"/>
  <c r="B12" i="1" l="1"/>
  <c r="B21" i="1" s="1"/>
</calcChain>
</file>

<file path=xl/comments1.xml><?xml version="1.0" encoding="utf-8"?>
<comments xmlns="http://schemas.openxmlformats.org/spreadsheetml/2006/main">
  <authors>
    <author>Maria Haldeaki</author>
    <author>Trond Skjeie</author>
  </authors>
  <commentList>
    <comment ref="D8" authorId="0" shapeId="0">
      <text>
        <r>
          <rPr>
            <i/>
            <sz val="9"/>
            <color indexed="81"/>
            <rFont val="Tahoma"/>
            <family val="2"/>
          </rPr>
          <t>Maria Haldeaki:</t>
        </r>
        <r>
          <rPr>
            <b/>
            <sz val="9"/>
            <color indexed="81"/>
            <rFont val="Tahoma"/>
            <family val="2"/>
          </rPr>
          <t xml:space="preserve">
skrivekurset på 6 timer pluss oppgaveretting på 2 timer inngår i kjøp og avtrett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Maria Haldeaki:</t>
        </r>
        <r>
          <rPr>
            <sz val="9"/>
            <color indexed="81"/>
            <rFont val="Tahoma"/>
            <family val="2"/>
          </rPr>
          <t xml:space="preserve">
skrivekurset på 6 timer pluss oppgaveretting på 2 timer inngår i kjøp og avtrett
</t>
        </r>
      </text>
    </comment>
    <comment ref="D14" authorId="1" shapeId="0">
      <text>
        <r>
          <rPr>
            <b/>
            <sz val="9"/>
            <color indexed="81"/>
            <rFont val="Tahoma"/>
            <family val="2"/>
          </rPr>
          <t>Trond Skjeie:</t>
        </r>
        <r>
          <rPr>
            <sz val="9"/>
            <color indexed="81"/>
            <rFont val="Tahoma"/>
            <family val="2"/>
          </rPr>
          <t xml:space="preserve">
6 timer med 
to lærere </t>
        </r>
      </text>
    </comment>
  </commentList>
</comments>
</file>

<file path=xl/comments2.xml><?xml version="1.0" encoding="utf-8"?>
<comments xmlns="http://schemas.openxmlformats.org/spreadsheetml/2006/main">
  <authors>
    <author>Lillian M. Stang Almaas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Lillian M. Stang Almaas:</t>
        </r>
        <r>
          <rPr>
            <sz val="9"/>
            <color indexed="81"/>
            <rFont val="Tahoma"/>
            <family val="2"/>
          </rPr>
          <t xml:space="preserve">
introduksjon deles opp pr semester.
</t>
        </r>
      </text>
    </comment>
  </commentList>
</comments>
</file>

<file path=xl/comments3.xml><?xml version="1.0" encoding="utf-8"?>
<comments xmlns="http://schemas.openxmlformats.org/spreadsheetml/2006/main">
  <authors>
    <author>Lillian M. Stang Almaas</author>
    <author>Karoline Stensvik</author>
  </authors>
  <commentList>
    <comment ref="C5" authorId="0" shapeId="0">
      <text>
        <r>
          <rPr>
            <i/>
            <sz val="9"/>
            <color indexed="81"/>
            <rFont val="Tahoma"/>
            <family val="2"/>
          </rPr>
          <t>Lillian M. Stang Almaas:</t>
        </r>
        <r>
          <rPr>
            <b/>
            <sz val="9"/>
            <color indexed="81"/>
            <rFont val="Tahoma"/>
            <family val="2"/>
          </rPr>
          <t xml:space="preserve">
tre fag behov for 3 timer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Lillian M. Stang Almaas:</t>
        </r>
        <r>
          <rPr>
            <sz val="9"/>
            <color indexed="81"/>
            <rFont val="Tahoma"/>
            <family val="2"/>
          </rPr>
          <t xml:space="preserve">
tre fag behov for 3 timer
</t>
        </r>
      </text>
    </comment>
    <comment ref="D10" authorId="1" shapeId="0">
      <text>
        <r>
          <rPr>
            <i/>
            <sz val="9"/>
            <color indexed="81"/>
            <rFont val="Tahoma"/>
            <family val="2"/>
          </rPr>
          <t>Karoline Stensvik:</t>
        </r>
        <r>
          <rPr>
            <b/>
            <sz val="9"/>
            <color indexed="81"/>
            <rFont val="Tahoma"/>
            <family val="2"/>
          </rPr>
          <t xml:space="preserve">
Timeberegning pr kurs = 9 timer pga kurslærer slår sammen to kurs når de er i rettssal
</t>
        </r>
      </text>
    </comment>
    <comment ref="G10" authorId="1" shapeId="0">
      <text>
        <r>
          <rPr>
            <b/>
            <sz val="9"/>
            <color indexed="81"/>
            <rFont val="Tahoma"/>
            <family val="2"/>
          </rPr>
          <t>Karoline Stensvik:</t>
        </r>
        <r>
          <rPr>
            <sz val="9"/>
            <color indexed="81"/>
            <rFont val="Tahoma"/>
            <family val="2"/>
          </rPr>
          <t xml:space="preserve">
Timeberegning pr kurs = 9 timer pga kurslærer slår sammen to kurs når de er i rettssal
</t>
        </r>
      </text>
    </comment>
  </commentList>
</comments>
</file>

<file path=xl/sharedStrings.xml><?xml version="1.0" encoding="utf-8"?>
<sst xmlns="http://schemas.openxmlformats.org/spreadsheetml/2006/main" count="260" uniqueCount="114">
  <si>
    <t>Ex.phil 10 sp</t>
  </si>
  <si>
    <t>Fag</t>
  </si>
  <si>
    <t>Forelesnings-timer</t>
  </si>
  <si>
    <t>Totalt undervisning</t>
  </si>
  <si>
    <t>Basis-grupper timer</t>
  </si>
  <si>
    <t>Kollokviegrupper</t>
  </si>
  <si>
    <t xml:space="preserve">Statsforfatningsrett </t>
  </si>
  <si>
    <t>EØS-rett</t>
  </si>
  <si>
    <t>Folkerett</t>
  </si>
  <si>
    <t>Introduksjon</t>
  </si>
  <si>
    <t>Ex.fac.</t>
  </si>
  <si>
    <t xml:space="preserve">Kjøps- og avtalerett </t>
  </si>
  <si>
    <t>Rettskilder til fots</t>
  </si>
  <si>
    <t>Familie- og arverett</t>
  </si>
  <si>
    <t xml:space="preserve">Fast eiendoms rettsforhold </t>
  </si>
  <si>
    <t xml:space="preserve">Erstatningsrett </t>
  </si>
  <si>
    <t>Basisgrupper</t>
  </si>
  <si>
    <t xml:space="preserve">Alminnelig forvaltningsrett </t>
  </si>
  <si>
    <t>Velferdsrett</t>
  </si>
  <si>
    <t xml:space="preserve">Miljørett </t>
  </si>
  <si>
    <t>Eksamensrettet kurs</t>
  </si>
  <si>
    <t>Dynamisk tingsrett</t>
  </si>
  <si>
    <t xml:space="preserve">Selskapsrett </t>
  </si>
  <si>
    <t xml:space="preserve">Rettshistorie  </t>
  </si>
  <si>
    <t>Rettsøkonomi</t>
  </si>
  <si>
    <t xml:space="preserve">Sivilprosess </t>
  </si>
  <si>
    <t xml:space="preserve">Strafferett </t>
  </si>
  <si>
    <t xml:space="preserve">Straffeprosess </t>
  </si>
  <si>
    <t>Yrkesteknikk</t>
  </si>
  <si>
    <t>Metode</t>
  </si>
  <si>
    <t>Oppgaveløsningsseminar fak.oppg</t>
  </si>
  <si>
    <t>JUS1111</t>
  </si>
  <si>
    <t>JUS1211</t>
  </si>
  <si>
    <t>JUS2111</t>
  </si>
  <si>
    <t>JUS2211</t>
  </si>
  <si>
    <t>JUS3111</t>
  </si>
  <si>
    <t>JUS4111</t>
  </si>
  <si>
    <t>JUS4211</t>
  </si>
  <si>
    <t>Perspektivfag 4121/4122 (10 sp hver)</t>
  </si>
  <si>
    <t xml:space="preserve">Privatrett 1 </t>
  </si>
  <si>
    <t>intro i rettsøkonomi/rettssosiologi</t>
  </si>
  <si>
    <t xml:space="preserve">Totalt </t>
  </si>
  <si>
    <t>2. studieår</t>
  </si>
  <si>
    <t>3. studieår</t>
  </si>
  <si>
    <t>4. studieår</t>
  </si>
  <si>
    <t>Manuduksjoner</t>
  </si>
  <si>
    <t xml:space="preserve">Prosess og strafferett </t>
  </si>
  <si>
    <t>Metode og etikk</t>
  </si>
  <si>
    <t>Introduksjon*</t>
  </si>
  <si>
    <t>Formuerett I</t>
  </si>
  <si>
    <t xml:space="preserve">Statsforfatningsrett og internasjonal rett </t>
  </si>
  <si>
    <t xml:space="preserve">Forvaltningsrett </t>
  </si>
  <si>
    <t xml:space="preserve">Privatrett II  </t>
  </si>
  <si>
    <t>Innføring i rettsstudiet Bibliotekskurs</t>
  </si>
  <si>
    <t>Studie-poeng</t>
  </si>
  <si>
    <t>kurs-timer</t>
  </si>
  <si>
    <t>PBL-timer</t>
  </si>
  <si>
    <t>Antall Forelesn-timer</t>
  </si>
  <si>
    <t>Antall kurs-timer</t>
  </si>
  <si>
    <t>Forelesn. timer</t>
  </si>
  <si>
    <t>Oppsamlingskurs Lovdata</t>
  </si>
  <si>
    <t>Kurs i Lovdata****</t>
  </si>
  <si>
    <t>Rettsfilosofi</t>
  </si>
  <si>
    <t>Introduksjon (4111)</t>
  </si>
  <si>
    <t>Introduksjon (4211)</t>
  </si>
  <si>
    <t>Prosjektkurs (tidl klinisk)*</t>
  </si>
  <si>
    <t>Rettssakskurs</t>
  </si>
  <si>
    <t>obligatorisk oppsamling</t>
  </si>
  <si>
    <t>Manuduksjoner (spørretime) Metode</t>
  </si>
  <si>
    <t>Manduksjoner</t>
  </si>
  <si>
    <t>Formuerett II 12 sp</t>
  </si>
  <si>
    <t>JUS3212</t>
  </si>
  <si>
    <t>JUS3220</t>
  </si>
  <si>
    <t>Rettshistorie 8 sp</t>
  </si>
  <si>
    <t>Skrivekurs semesteroppgave</t>
  </si>
  <si>
    <t xml:space="preserve">Internasjonale menneskerettigheter </t>
  </si>
  <si>
    <t>Gjennomgang av kursoppgave</t>
  </si>
  <si>
    <t>Gjennomgang av fak.oppg</t>
  </si>
  <si>
    <t>Formuerett I**</t>
  </si>
  <si>
    <t>Prosedyreøvelse</t>
  </si>
  <si>
    <t>Avtalerett skrivekurs</t>
  </si>
  <si>
    <t>Eksamensrettet skrivekurs</t>
  </si>
  <si>
    <t>Veiledning skrivekurs</t>
  </si>
  <si>
    <t>Juridisk metodelære</t>
  </si>
  <si>
    <t>Kurs i digitale hjelpemidler (Lovdata)</t>
  </si>
  <si>
    <t>1. studieår</t>
  </si>
  <si>
    <t>4 t PBL utgår fra h-18</t>
  </si>
  <si>
    <t>merknad</t>
  </si>
  <si>
    <t>kurs i kildesøk</t>
  </si>
  <si>
    <t>Kurs i Lovdata</t>
  </si>
  <si>
    <t>Obligasjonsrett 1**</t>
  </si>
  <si>
    <t>Obligasjonsrett 2</t>
  </si>
  <si>
    <t>Avtalerett</t>
  </si>
  <si>
    <t>Obligatorisk oppgavekurs***</t>
  </si>
  <si>
    <t>Basisgrupper*****</t>
  </si>
  <si>
    <t>Oppsamlingskurs Obligatorisk kurs</t>
  </si>
  <si>
    <t>JUS3211</t>
  </si>
  <si>
    <t>Formuerett II 20 sp</t>
  </si>
  <si>
    <t xml:space="preserve">obligatorisk kurs fak.bibl inkl. oppsamling </t>
  </si>
  <si>
    <t>Rettskildelære</t>
  </si>
  <si>
    <t xml:space="preserve">Menneskerettigheter </t>
  </si>
  <si>
    <t>Innføring i rettsstudiet</t>
  </si>
  <si>
    <t>Sum undervisning som en student får</t>
  </si>
  <si>
    <t>timer undervisning per studiepoeng</t>
  </si>
  <si>
    <t>Forelesn-timer</t>
  </si>
  <si>
    <t>Forelesn - timer</t>
  </si>
  <si>
    <t>Obligasjonsrett 1</t>
  </si>
  <si>
    <t>Oppgavekurs</t>
  </si>
  <si>
    <t>Etikk</t>
  </si>
  <si>
    <t xml:space="preserve">Rettssosiologi </t>
  </si>
  <si>
    <t xml:space="preserve">atall studiepoeng </t>
  </si>
  <si>
    <t>i prosent av 2014</t>
  </si>
  <si>
    <t>Undervsiningsmengde for en student</t>
  </si>
  <si>
    <t>14.sep 2018 , E. 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</si>
</sst>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.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2B2B2B"/>
      <name val="Arial"/>
      <family val="2"/>
    </font>
    <font>
      <b/>
      <sz val="18"/>
      <color theme="1"/>
      <name val="Calibri"/>
      <family val="2"/>
      <scheme val="minor"/>
    </font>
    <font>
      <sz val="8.9"/>
      <color rgb="FF2B2B2B"/>
      <name val="Arial"/>
      <family val="2"/>
    </font>
    <font>
      <i/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3" fillId="0" borderId="1" xfId="0" applyFont="1" applyBorder="1"/>
    <xf numFmtId="3" fontId="0" fillId="0" borderId="1" xfId="0" applyNumberFormat="1" applyBorder="1"/>
    <xf numFmtId="0" fontId="3" fillId="0" borderId="1" xfId="0" applyFont="1" applyFill="1" applyBorder="1"/>
    <xf numFmtId="0" fontId="3" fillId="0" borderId="0" xfId="0" applyFont="1"/>
    <xf numFmtId="3" fontId="0" fillId="3" borderId="1" xfId="0" applyNumberFormat="1" applyFill="1" applyBorder="1"/>
    <xf numFmtId="3" fontId="3" fillId="3" borderId="1" xfId="0" applyNumberFormat="1" applyFont="1" applyFill="1" applyBorder="1"/>
    <xf numFmtId="0" fontId="0" fillId="0" borderId="2" xfId="0" applyBorder="1"/>
    <xf numFmtId="0" fontId="3" fillId="0" borderId="2" xfId="0" applyFont="1" applyBorder="1"/>
    <xf numFmtId="0" fontId="4" fillId="0" borderId="2" xfId="0" applyFont="1" applyBorder="1"/>
    <xf numFmtId="0" fontId="5" fillId="0" borderId="1" xfId="0" applyFont="1" applyBorder="1"/>
    <xf numFmtId="0" fontId="0" fillId="4" borderId="4" xfId="0" applyFill="1" applyBorder="1"/>
    <xf numFmtId="3" fontId="6" fillId="3" borderId="1" xfId="0" applyNumberFormat="1" applyFont="1" applyFill="1" applyBorder="1"/>
    <xf numFmtId="16" fontId="0" fillId="0" borderId="0" xfId="0" applyNumberFormat="1"/>
    <xf numFmtId="0" fontId="7" fillId="0" borderId="0" xfId="0" applyFont="1" applyAlignment="1">
      <alignment horizontal="left" vertical="center" indent="1"/>
    </xf>
    <xf numFmtId="0" fontId="3" fillId="0" borderId="2" xfId="0" applyFont="1" applyFill="1" applyBorder="1"/>
    <xf numFmtId="0" fontId="0" fillId="0" borderId="2" xfId="0" applyFont="1" applyBorder="1"/>
    <xf numFmtId="0" fontId="0" fillId="0" borderId="2" xfId="0" applyFill="1" applyBorder="1"/>
    <xf numFmtId="0" fontId="0" fillId="0" borderId="0" xfId="0" applyFont="1"/>
    <xf numFmtId="0" fontId="0" fillId="0" borderId="0" xfId="0" applyFill="1"/>
    <xf numFmtId="0" fontId="3" fillId="4" borderId="4" xfId="0" applyFont="1" applyFill="1" applyBorder="1"/>
    <xf numFmtId="0" fontId="0" fillId="4" borderId="4" xfId="0" applyFont="1" applyFill="1" applyBorder="1"/>
    <xf numFmtId="0" fontId="3" fillId="4" borderId="1" xfId="0" applyFont="1" applyFill="1" applyBorder="1"/>
    <xf numFmtId="0" fontId="0" fillId="4" borderId="1" xfId="0" applyFill="1" applyBorder="1"/>
    <xf numFmtId="0" fontId="4" fillId="4" borderId="4" xfId="0" applyFont="1" applyFill="1" applyBorder="1"/>
    <xf numFmtId="0" fontId="2" fillId="0" borderId="5" xfId="0" applyFont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/>
    <xf numFmtId="0" fontId="0" fillId="0" borderId="1" xfId="0" applyFill="1" applyBorder="1"/>
    <xf numFmtId="0" fontId="6" fillId="4" borderId="1" xfId="0" applyFont="1" applyFill="1" applyBorder="1"/>
    <xf numFmtId="0" fontId="5" fillId="4" borderId="1" xfId="0" applyFont="1" applyFill="1" applyBorder="1"/>
    <xf numFmtId="0" fontId="0" fillId="3" borderId="1" xfId="0" applyFill="1" applyBorder="1"/>
    <xf numFmtId="0" fontId="9" fillId="0" borderId="0" xfId="0" applyFont="1" applyAlignment="1">
      <alignment horizontal="left" vertical="center" indent="3"/>
    </xf>
    <xf numFmtId="0" fontId="0" fillId="2" borderId="1" xfId="0" applyFill="1" applyBorder="1"/>
    <xf numFmtId="0" fontId="6" fillId="0" borderId="2" xfId="0" applyFont="1" applyBorder="1"/>
    <xf numFmtId="0" fontId="6" fillId="4" borderId="4" xfId="0" applyFont="1" applyFill="1" applyBorder="1"/>
    <xf numFmtId="0" fontId="6" fillId="0" borderId="0" xfId="0" applyFont="1"/>
    <xf numFmtId="0" fontId="0" fillId="0" borderId="0" xfId="0" applyAlignment="1">
      <alignment wrapText="1"/>
    </xf>
    <xf numFmtId="3" fontId="6" fillId="3" borderId="1" xfId="0" applyNumberFormat="1" applyFon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3" fontId="3" fillId="3" borderId="1" xfId="0" applyNumberFormat="1" applyFon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0" fontId="2" fillId="4" borderId="11" xfId="0" applyFont="1" applyFill="1" applyBorder="1" applyAlignment="1">
      <alignment wrapText="1"/>
    </xf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3" xfId="0" applyBorder="1"/>
    <xf numFmtId="0" fontId="0" fillId="0" borderId="8" xfId="0" applyBorder="1"/>
    <xf numFmtId="0" fontId="3" fillId="4" borderId="1" xfId="0" applyFont="1" applyFill="1" applyBorder="1" applyAlignment="1">
      <alignment horizontal="center"/>
    </xf>
    <xf numFmtId="0" fontId="2" fillId="0" borderId="19" xfId="0" applyFont="1" applyBorder="1" applyAlignment="1">
      <alignment wrapText="1"/>
    </xf>
    <xf numFmtId="3" fontId="6" fillId="5" borderId="1" xfId="0" applyNumberFormat="1" applyFont="1" applyFill="1" applyBorder="1"/>
    <xf numFmtId="0" fontId="2" fillId="0" borderId="7" xfId="0" applyFont="1" applyBorder="1" applyAlignment="1">
      <alignment wrapText="1"/>
    </xf>
    <xf numFmtId="0" fontId="2" fillId="4" borderId="7" xfId="0" applyFont="1" applyFill="1" applyBorder="1" applyAlignment="1">
      <alignment horizontal="center" wrapText="1"/>
    </xf>
    <xf numFmtId="0" fontId="0" fillId="0" borderId="16" xfId="0" applyFont="1" applyBorder="1"/>
    <xf numFmtId="0" fontId="0" fillId="0" borderId="17" xfId="0" applyFont="1" applyBorder="1"/>
    <xf numFmtId="0" fontId="0" fillId="0" borderId="15" xfId="0" applyFill="1" applyBorder="1"/>
    <xf numFmtId="0" fontId="0" fillId="0" borderId="16" xfId="0" applyFill="1" applyBorder="1"/>
    <xf numFmtId="0" fontId="2" fillId="4" borderId="7" xfId="0" applyFont="1" applyFill="1" applyBorder="1" applyAlignment="1">
      <alignment wrapText="1"/>
    </xf>
    <xf numFmtId="0" fontId="0" fillId="0" borderId="13" xfId="0" applyBorder="1"/>
    <xf numFmtId="0" fontId="0" fillId="0" borderId="12" xfId="0" applyBorder="1"/>
    <xf numFmtId="3" fontId="0" fillId="0" borderId="12" xfId="0" applyNumberFormat="1" applyBorder="1"/>
    <xf numFmtId="0" fontId="9" fillId="0" borderId="12" xfId="0" applyFont="1" applyBorder="1" applyAlignment="1">
      <alignment horizontal="left" vertical="center" indent="3"/>
    </xf>
    <xf numFmtId="3" fontId="0" fillId="0" borderId="18" xfId="0" applyNumberFormat="1" applyBorder="1"/>
    <xf numFmtId="0" fontId="0" fillId="0" borderId="10" xfId="0" applyBorder="1"/>
    <xf numFmtId="0" fontId="9" fillId="0" borderId="9" xfId="0" applyFont="1" applyBorder="1" applyAlignment="1">
      <alignment horizontal="left" vertical="center" indent="3"/>
    </xf>
    <xf numFmtId="0" fontId="0" fillId="0" borderId="11" xfId="0" applyBorder="1"/>
    <xf numFmtId="0" fontId="0" fillId="0" borderId="17" xfId="0" applyFill="1" applyBorder="1"/>
    <xf numFmtId="0" fontId="0" fillId="0" borderId="20" xfId="0" applyBorder="1"/>
    <xf numFmtId="0" fontId="0" fillId="0" borderId="14" xfId="0" applyBorder="1"/>
    <xf numFmtId="3" fontId="0" fillId="0" borderId="14" xfId="0" applyNumberFormat="1" applyBorder="1"/>
    <xf numFmtId="3" fontId="0" fillId="0" borderId="21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3" fontId="0" fillId="3" borderId="1" xfId="0" applyNumberFormat="1" applyFill="1" applyBorder="1" applyAlignment="1" applyProtection="1">
      <alignment wrapText="1"/>
      <protection locked="0"/>
    </xf>
    <xf numFmtId="3" fontId="6" fillId="3" borderId="1" xfId="0" applyNumberFormat="1" applyFont="1" applyFill="1" applyBorder="1" applyAlignment="1" applyProtection="1">
      <alignment horizontal="left"/>
      <protection locked="0"/>
    </xf>
    <xf numFmtId="3" fontId="6" fillId="3" borderId="1" xfId="0" applyNumberFormat="1" applyFont="1" applyFill="1" applyBorder="1" applyAlignment="1">
      <alignment horizontal="left"/>
    </xf>
    <xf numFmtId="0" fontId="0" fillId="0" borderId="21" xfId="0" applyBorder="1"/>
    <xf numFmtId="0" fontId="8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9" fontId="13" fillId="0" borderId="1" xfId="0" applyNumberFormat="1" applyFont="1" applyBorder="1" applyAlignment="1">
      <alignment horizontal="center"/>
    </xf>
  </cellXfs>
  <cellStyles count="2">
    <cellStyle name="Comma 6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1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1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3.bin"/><Relationship Id="rId16" Type="http://schemas.openxmlformats.org/officeDocument/2006/relationships/printerSettings" Target="../printerSettings/printerSettings17.bin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11.bin"/><Relationship Id="rId19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13" Type="http://schemas.openxmlformats.org/officeDocument/2006/relationships/printerSettings" Target="../printerSettings/printerSettings32.bin"/><Relationship Id="rId18" Type="http://schemas.openxmlformats.org/officeDocument/2006/relationships/printerSettings" Target="../printerSettings/printerSettings37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12" Type="http://schemas.openxmlformats.org/officeDocument/2006/relationships/printerSettings" Target="../printerSettings/printerSettings31.bin"/><Relationship Id="rId17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1.bin"/><Relationship Id="rId16" Type="http://schemas.openxmlformats.org/officeDocument/2006/relationships/printerSettings" Target="../printerSettings/printerSettings35.bin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1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4.bin"/><Relationship Id="rId15" Type="http://schemas.openxmlformats.org/officeDocument/2006/relationships/printerSettings" Target="../printerSettings/printerSettings34.bin"/><Relationship Id="rId10" Type="http://schemas.openxmlformats.org/officeDocument/2006/relationships/printerSettings" Target="../printerSettings/printerSettings29.bin"/><Relationship Id="rId19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Relationship Id="rId14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.bin"/><Relationship Id="rId13" Type="http://schemas.openxmlformats.org/officeDocument/2006/relationships/printerSettings" Target="../printerSettings/printerSettings50.bin"/><Relationship Id="rId18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40.bin"/><Relationship Id="rId7" Type="http://schemas.openxmlformats.org/officeDocument/2006/relationships/printerSettings" Target="../printerSettings/printerSettings44.bin"/><Relationship Id="rId12" Type="http://schemas.openxmlformats.org/officeDocument/2006/relationships/printerSettings" Target="../printerSettings/printerSettings49.bin"/><Relationship Id="rId17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39.bin"/><Relationship Id="rId16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11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2.bin"/><Relationship Id="rId15" Type="http://schemas.openxmlformats.org/officeDocument/2006/relationships/printerSettings" Target="../printerSettings/printerSettings52.bin"/><Relationship Id="rId10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1.bin"/><Relationship Id="rId9" Type="http://schemas.openxmlformats.org/officeDocument/2006/relationships/printerSettings" Target="../printerSettings/printerSettings46.bin"/><Relationship Id="rId14" Type="http://schemas.openxmlformats.org/officeDocument/2006/relationships/printerSettings" Target="../printerSettings/printerSettings5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13" Type="http://schemas.openxmlformats.org/officeDocument/2006/relationships/printerSettings" Target="../printerSettings/printerSettings68.bin"/><Relationship Id="rId18" Type="http://schemas.openxmlformats.org/officeDocument/2006/relationships/printerSettings" Target="../printerSettings/printerSettings7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12" Type="http://schemas.openxmlformats.org/officeDocument/2006/relationships/printerSettings" Target="../printerSettings/printerSettings67.bin"/><Relationship Id="rId17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57.bin"/><Relationship Id="rId16" Type="http://schemas.openxmlformats.org/officeDocument/2006/relationships/printerSettings" Target="../printerSettings/printerSettings71.bin"/><Relationship Id="rId20" Type="http://schemas.openxmlformats.org/officeDocument/2006/relationships/comments" Target="../comments3.xml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0.bin"/><Relationship Id="rId15" Type="http://schemas.openxmlformats.org/officeDocument/2006/relationships/printerSettings" Target="../printerSettings/printerSettings70.bin"/><Relationship Id="rId10" Type="http://schemas.openxmlformats.org/officeDocument/2006/relationships/printerSettings" Target="../printerSettings/printerSettings65.bin"/><Relationship Id="rId19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Relationship Id="rId14" Type="http://schemas.openxmlformats.org/officeDocument/2006/relationships/printerSettings" Target="../printerSettings/printerSettings6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tabSelected="1" workbookViewId="0">
      <selection activeCell="B9" sqref="B9"/>
    </sheetView>
  </sheetViews>
  <sheetFormatPr defaultColWidth="13.140625" defaultRowHeight="42" customHeight="1" x14ac:dyDescent="0.35"/>
  <cols>
    <col min="1" max="1" width="13.140625" style="85"/>
    <col min="2" max="2" width="47.42578125" style="85" customWidth="1"/>
    <col min="3" max="3" width="23.140625" style="85" customWidth="1"/>
    <col min="4" max="6" width="18.7109375" style="86" customWidth="1"/>
    <col min="7" max="8" width="19.28515625" style="86" customWidth="1"/>
    <col min="9" max="9" width="23.140625" style="86" customWidth="1"/>
    <col min="10" max="16384" width="13.140625" style="85"/>
  </cols>
  <sheetData>
    <row r="1" spans="2:9" ht="42" customHeight="1" thickBot="1" x14ac:dyDescent="0.4">
      <c r="B1" s="85" t="s">
        <v>112</v>
      </c>
      <c r="H1" s="86" t="s">
        <v>113</v>
      </c>
    </row>
    <row r="2" spans="2:9" ht="42" customHeight="1" x14ac:dyDescent="0.35">
      <c r="B2" s="92"/>
      <c r="C2" s="92" t="s">
        <v>110</v>
      </c>
      <c r="D2" s="89" t="s">
        <v>102</v>
      </c>
      <c r="E2" s="87"/>
      <c r="F2" s="88"/>
      <c r="G2" s="89" t="s">
        <v>103</v>
      </c>
      <c r="H2" s="90"/>
      <c r="I2" s="91"/>
    </row>
    <row r="3" spans="2:9" ht="42" customHeight="1" x14ac:dyDescent="0.35">
      <c r="B3" s="92"/>
      <c r="C3" s="92"/>
      <c r="D3" s="93">
        <v>2018</v>
      </c>
      <c r="E3" s="93">
        <v>2016</v>
      </c>
      <c r="F3" s="93">
        <v>2014</v>
      </c>
      <c r="G3" s="93">
        <v>2018</v>
      </c>
      <c r="H3" s="93">
        <v>2016</v>
      </c>
      <c r="I3" s="93">
        <v>2014</v>
      </c>
    </row>
    <row r="4" spans="2:9" ht="42" customHeight="1" x14ac:dyDescent="0.35">
      <c r="B4" s="92" t="s">
        <v>85</v>
      </c>
      <c r="C4" s="92">
        <f>'1. studieår'!B21</f>
        <v>50</v>
      </c>
      <c r="D4" s="94">
        <f>'1. studieår'!C24</f>
        <v>243</v>
      </c>
      <c r="E4" s="94">
        <f>'1. studieår'!H24</f>
        <v>249</v>
      </c>
      <c r="F4" s="94">
        <f>'1. studieår'!M24</f>
        <v>237</v>
      </c>
      <c r="G4" s="95">
        <f>D4/C4</f>
        <v>4.8600000000000003</v>
      </c>
      <c r="H4" s="95">
        <f>E4/C4</f>
        <v>4.9800000000000004</v>
      </c>
      <c r="I4" s="95">
        <f>F4/C4</f>
        <v>4.74</v>
      </c>
    </row>
    <row r="5" spans="2:9" ht="42" customHeight="1" x14ac:dyDescent="0.35">
      <c r="B5" s="92" t="s">
        <v>42</v>
      </c>
      <c r="C5" s="92">
        <f>'2. studieår'!B27</f>
        <v>60</v>
      </c>
      <c r="D5" s="94">
        <f>'2. studieår'!C30</f>
        <v>259.5</v>
      </c>
      <c r="E5" s="94">
        <f>'2. studieår'!I30</f>
        <v>240</v>
      </c>
      <c r="F5" s="94">
        <f>'2. studieår'!N30</f>
        <v>241</v>
      </c>
      <c r="G5" s="95">
        <f t="shared" ref="G5:G7" si="0">D5/C5</f>
        <v>4.3250000000000002</v>
      </c>
      <c r="H5" s="95">
        <f t="shared" ref="H5:H7" si="1">E5/C5</f>
        <v>4</v>
      </c>
      <c r="I5" s="95">
        <f t="shared" ref="I5:I7" si="2">F5/C5</f>
        <v>4.0166666666666666</v>
      </c>
    </row>
    <row r="6" spans="2:9" ht="42" customHeight="1" x14ac:dyDescent="0.35">
      <c r="B6" s="92" t="s">
        <v>43</v>
      </c>
      <c r="C6" s="92">
        <f>'3. studieår'!B26</f>
        <v>50</v>
      </c>
      <c r="D6" s="94">
        <f>'3. studieår'!C29</f>
        <v>202</v>
      </c>
      <c r="E6" s="94">
        <f>'3. studieår'!H29</f>
        <v>228</v>
      </c>
      <c r="F6" s="94">
        <f>'3. studieår'!M29</f>
        <v>192</v>
      </c>
      <c r="G6" s="95">
        <f t="shared" si="0"/>
        <v>4.04</v>
      </c>
      <c r="H6" s="95">
        <f t="shared" si="1"/>
        <v>4.5599999999999996</v>
      </c>
      <c r="I6" s="95">
        <f t="shared" si="2"/>
        <v>3.84</v>
      </c>
    </row>
    <row r="7" spans="2:9" ht="42" customHeight="1" x14ac:dyDescent="0.35">
      <c r="B7" s="92" t="s">
        <v>44</v>
      </c>
      <c r="C7" s="92">
        <f>'4. studieår'!B28</f>
        <v>50</v>
      </c>
      <c r="D7" s="94">
        <f>'4. studieår'!C30</f>
        <v>219</v>
      </c>
      <c r="E7" s="94">
        <f>'4. studieår'!F30</f>
        <v>219</v>
      </c>
      <c r="F7" s="94">
        <f>'4. studieår'!I30</f>
        <v>226</v>
      </c>
      <c r="G7" s="95">
        <f t="shared" si="0"/>
        <v>4.38</v>
      </c>
      <c r="H7" s="95">
        <f t="shared" si="1"/>
        <v>4.38</v>
      </c>
      <c r="I7" s="95">
        <f t="shared" si="2"/>
        <v>4.5199999999999996</v>
      </c>
    </row>
    <row r="8" spans="2:9" ht="42" customHeight="1" x14ac:dyDescent="0.35">
      <c r="B8" s="92"/>
      <c r="C8" s="92"/>
      <c r="D8" s="94">
        <f>SUM(D4:D7)</f>
        <v>923.5</v>
      </c>
      <c r="E8" s="94">
        <f t="shared" ref="E8:F8" si="3">SUM(E4:E7)</f>
        <v>936</v>
      </c>
      <c r="F8" s="94">
        <f t="shared" si="3"/>
        <v>896</v>
      </c>
      <c r="G8" s="93"/>
      <c r="H8" s="93"/>
      <c r="I8" s="93"/>
    </row>
    <row r="9" spans="2:9" ht="42" customHeight="1" x14ac:dyDescent="0.35">
      <c r="B9" s="92" t="s">
        <v>111</v>
      </c>
      <c r="C9" s="92"/>
      <c r="D9" s="96">
        <f>D8/F8</f>
        <v>1.0306919642857142</v>
      </c>
      <c r="E9" s="96">
        <f>E8/F8</f>
        <v>1.0446428571428572</v>
      </c>
      <c r="F9" s="93"/>
      <c r="G9" s="93"/>
      <c r="H9" s="93"/>
      <c r="I9" s="93"/>
    </row>
  </sheetData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O25"/>
  <sheetViews>
    <sheetView zoomScale="130" zoomScaleNormal="130" workbookViewId="0">
      <pane xSplit="1" topLeftCell="B1" activePane="topRight" state="frozen"/>
      <selection pane="topRight" activeCell="A24" sqref="A24:A25"/>
    </sheetView>
  </sheetViews>
  <sheetFormatPr defaultColWidth="11.42578125" defaultRowHeight="15" x14ac:dyDescent="0.25"/>
  <cols>
    <col min="1" max="1" width="33.85546875" customWidth="1"/>
    <col min="2" max="2" width="7" customWidth="1"/>
    <col min="3" max="5" width="9.28515625" customWidth="1"/>
    <col min="6" max="6" width="33.85546875" customWidth="1"/>
    <col min="7" max="7" width="7" customWidth="1"/>
    <col min="8" max="10" width="8.7109375" customWidth="1"/>
    <col min="11" max="11" width="33.85546875" customWidth="1"/>
    <col min="12" max="12" width="8" customWidth="1"/>
    <col min="13" max="15" width="9" customWidth="1"/>
    <col min="16" max="221" width="9.140625" customWidth="1"/>
  </cols>
  <sheetData>
    <row r="1" spans="1:15" ht="24" thickBot="1" x14ac:dyDescent="0.4">
      <c r="A1" s="84" t="s">
        <v>85</v>
      </c>
      <c r="B1" s="84"/>
      <c r="C1" s="84"/>
      <c r="D1" s="84"/>
      <c r="E1" s="84"/>
    </row>
    <row r="2" spans="1:15" ht="15.75" thickBot="1" x14ac:dyDescent="0.3">
      <c r="A2" s="49">
        <v>2018</v>
      </c>
      <c r="B2" s="50"/>
      <c r="C2" s="50"/>
      <c r="D2" s="50"/>
      <c r="E2" s="51"/>
      <c r="F2" s="49">
        <v>2016</v>
      </c>
      <c r="G2" s="50"/>
      <c r="H2" s="50"/>
      <c r="I2" s="50"/>
      <c r="J2" s="51"/>
      <c r="K2" s="49">
        <v>2014</v>
      </c>
      <c r="L2" s="50"/>
      <c r="M2" s="50"/>
      <c r="N2" s="50"/>
      <c r="O2" s="51"/>
    </row>
    <row r="3" spans="1:15" s="19" customFormat="1" ht="78" customHeight="1" x14ac:dyDescent="0.25">
      <c r="A3" s="57" t="s">
        <v>1</v>
      </c>
      <c r="B3" s="63" t="s">
        <v>54</v>
      </c>
      <c r="C3" s="28" t="s">
        <v>57</v>
      </c>
      <c r="D3" s="28" t="s">
        <v>58</v>
      </c>
      <c r="E3" s="28" t="s">
        <v>4</v>
      </c>
      <c r="F3" s="57" t="s">
        <v>1</v>
      </c>
      <c r="G3" s="63" t="s">
        <v>54</v>
      </c>
      <c r="H3" s="28" t="s">
        <v>57</v>
      </c>
      <c r="I3" s="28" t="s">
        <v>58</v>
      </c>
      <c r="J3" s="28" t="s">
        <v>4</v>
      </c>
      <c r="K3" s="57" t="s">
        <v>1</v>
      </c>
      <c r="L3" s="63" t="s">
        <v>54</v>
      </c>
      <c r="M3" s="28" t="s">
        <v>57</v>
      </c>
      <c r="N3" s="28" t="s">
        <v>58</v>
      </c>
      <c r="O3" s="28" t="s">
        <v>4</v>
      </c>
    </row>
    <row r="4" spans="1:15" s="19" customFormat="1" ht="78" customHeight="1" x14ac:dyDescent="0.25">
      <c r="A4" s="1" t="s">
        <v>0</v>
      </c>
      <c r="B4" s="24"/>
      <c r="C4" s="6"/>
      <c r="D4" s="6"/>
      <c r="E4" s="6"/>
      <c r="F4" s="1" t="s">
        <v>0</v>
      </c>
      <c r="G4" s="24"/>
      <c r="H4" s="6"/>
      <c r="I4" s="6"/>
      <c r="J4" s="6"/>
      <c r="K4" s="1" t="s">
        <v>0</v>
      </c>
      <c r="L4" s="24"/>
      <c r="M4" s="6"/>
      <c r="N4" s="6"/>
      <c r="O4" s="30"/>
    </row>
    <row r="5" spans="1:15" x14ac:dyDescent="0.25">
      <c r="A5" s="36" t="s">
        <v>31</v>
      </c>
      <c r="B5" s="23"/>
      <c r="C5" s="6"/>
      <c r="D5" s="6"/>
      <c r="E5" s="6"/>
      <c r="F5" s="36" t="s">
        <v>31</v>
      </c>
      <c r="G5" s="23"/>
      <c r="H5" s="6"/>
      <c r="I5" s="6"/>
      <c r="J5" s="6"/>
      <c r="K5" s="36" t="s">
        <v>31</v>
      </c>
      <c r="L5" s="23"/>
      <c r="M5" s="6"/>
      <c r="N5" s="6"/>
      <c r="O5" s="6"/>
    </row>
    <row r="6" spans="1:15" x14ac:dyDescent="0.25">
      <c r="A6" s="2" t="s">
        <v>39</v>
      </c>
      <c r="B6" s="23">
        <f>SUM(B7:B9)</f>
        <v>20</v>
      </c>
      <c r="C6" s="6"/>
      <c r="D6" s="6"/>
      <c r="E6" s="6"/>
      <c r="F6" s="2" t="s">
        <v>39</v>
      </c>
      <c r="G6" s="23">
        <v>20</v>
      </c>
      <c r="H6" s="6"/>
      <c r="I6" s="6"/>
      <c r="J6" s="6"/>
      <c r="K6" s="2" t="s">
        <v>39</v>
      </c>
      <c r="L6" s="23">
        <v>20</v>
      </c>
      <c r="M6" s="6"/>
      <c r="N6" s="6"/>
      <c r="O6" s="6"/>
    </row>
    <row r="7" spans="1:15" x14ac:dyDescent="0.25">
      <c r="A7" s="1" t="s">
        <v>12</v>
      </c>
      <c r="B7" s="24">
        <v>1</v>
      </c>
      <c r="C7" s="43">
        <v>5</v>
      </c>
      <c r="D7" s="43">
        <v>10</v>
      </c>
      <c r="E7" s="43"/>
      <c r="F7" s="1" t="s">
        <v>12</v>
      </c>
      <c r="G7" s="24">
        <v>1</v>
      </c>
      <c r="H7" s="13">
        <v>5</v>
      </c>
      <c r="I7" s="13">
        <v>10</v>
      </c>
      <c r="J7" s="13"/>
      <c r="K7" s="1" t="s">
        <v>12</v>
      </c>
      <c r="L7" s="24">
        <v>1</v>
      </c>
      <c r="M7" s="6">
        <v>5</v>
      </c>
      <c r="N7" s="6">
        <v>10</v>
      </c>
      <c r="O7" s="6"/>
    </row>
    <row r="8" spans="1:15" x14ac:dyDescent="0.25">
      <c r="A8" s="1" t="s">
        <v>11</v>
      </c>
      <c r="B8" s="24">
        <v>10</v>
      </c>
      <c r="C8" s="43">
        <v>18</v>
      </c>
      <c r="D8" s="43">
        <v>38</v>
      </c>
      <c r="E8" s="43"/>
      <c r="F8" s="1" t="s">
        <v>11</v>
      </c>
      <c r="G8" s="24">
        <v>10</v>
      </c>
      <c r="H8" s="13">
        <v>18</v>
      </c>
      <c r="I8" s="13">
        <v>38</v>
      </c>
      <c r="J8" s="13"/>
      <c r="K8" s="1" t="s">
        <v>11</v>
      </c>
      <c r="L8" s="24">
        <v>10</v>
      </c>
      <c r="M8" s="6">
        <v>18</v>
      </c>
      <c r="N8" s="6">
        <v>30</v>
      </c>
      <c r="O8" s="6"/>
    </row>
    <row r="9" spans="1:15" x14ac:dyDescent="0.25">
      <c r="A9" s="1" t="s">
        <v>15</v>
      </c>
      <c r="B9" s="34">
        <v>9</v>
      </c>
      <c r="C9" s="43">
        <v>18</v>
      </c>
      <c r="D9" s="43">
        <v>16</v>
      </c>
      <c r="E9" s="43"/>
      <c r="F9" s="1" t="s">
        <v>15</v>
      </c>
      <c r="G9" s="34">
        <v>9</v>
      </c>
      <c r="H9" s="13">
        <v>16</v>
      </c>
      <c r="I9" s="13">
        <v>16</v>
      </c>
      <c r="J9" s="13"/>
      <c r="K9" s="1" t="s">
        <v>15</v>
      </c>
      <c r="L9" s="34">
        <v>9</v>
      </c>
      <c r="M9" s="6">
        <v>16</v>
      </c>
      <c r="N9" s="6">
        <v>16</v>
      </c>
      <c r="O9" s="6"/>
    </row>
    <row r="10" spans="1:15" x14ac:dyDescent="0.25">
      <c r="A10" s="1" t="s">
        <v>84</v>
      </c>
      <c r="B10" s="34"/>
      <c r="C10" s="43"/>
      <c r="D10" s="43">
        <v>2</v>
      </c>
      <c r="E10" s="43"/>
      <c r="F10" s="1"/>
      <c r="G10" s="34"/>
      <c r="H10" s="13"/>
      <c r="I10" s="13"/>
      <c r="J10" s="13"/>
      <c r="K10" s="1"/>
      <c r="L10" s="34"/>
      <c r="M10" s="6"/>
      <c r="N10" s="6"/>
      <c r="O10" s="6"/>
    </row>
    <row r="11" spans="1:15" x14ac:dyDescent="0.25">
      <c r="A11" s="11" t="s">
        <v>32</v>
      </c>
      <c r="B11" s="35"/>
      <c r="C11" s="43"/>
      <c r="D11" s="43"/>
      <c r="E11" s="43"/>
      <c r="F11" s="11" t="s">
        <v>32</v>
      </c>
      <c r="G11" s="35"/>
      <c r="H11" s="13"/>
      <c r="I11" s="13"/>
      <c r="J11" s="13"/>
      <c r="K11" s="11" t="s">
        <v>32</v>
      </c>
      <c r="L11" s="35"/>
      <c r="M11" s="6"/>
      <c r="N11" s="6"/>
      <c r="O11" s="6"/>
    </row>
    <row r="12" spans="1:15" x14ac:dyDescent="0.25">
      <c r="A12" s="2" t="s">
        <v>52</v>
      </c>
      <c r="B12" s="23">
        <f>SUM(B13:B18)</f>
        <v>30</v>
      </c>
      <c r="C12" s="43"/>
      <c r="D12" s="43"/>
      <c r="E12" s="43"/>
      <c r="F12" s="2" t="s">
        <v>52</v>
      </c>
      <c r="G12" s="23">
        <f>SUM(G13:G18)</f>
        <v>30</v>
      </c>
      <c r="H12" s="13"/>
      <c r="I12" s="13"/>
      <c r="J12" s="13"/>
      <c r="K12" s="2" t="s">
        <v>52</v>
      </c>
      <c r="L12" s="23">
        <f>SUM(L13:L18)</f>
        <v>30</v>
      </c>
      <c r="M12" s="6"/>
      <c r="N12" s="6"/>
      <c r="O12" s="6"/>
    </row>
    <row r="13" spans="1:15" x14ac:dyDescent="0.25">
      <c r="A13" s="1" t="s">
        <v>83</v>
      </c>
      <c r="B13" s="24">
        <v>7</v>
      </c>
      <c r="C13" s="43">
        <v>14</v>
      </c>
      <c r="D13" s="43">
        <v>16</v>
      </c>
      <c r="E13" s="43"/>
      <c r="F13" s="1" t="s">
        <v>99</v>
      </c>
      <c r="G13" s="24">
        <v>5</v>
      </c>
      <c r="H13" s="13">
        <v>12</v>
      </c>
      <c r="I13" s="13">
        <v>6</v>
      </c>
      <c r="J13" s="13"/>
      <c r="K13" s="1" t="s">
        <v>101</v>
      </c>
      <c r="L13" s="24">
        <v>5</v>
      </c>
      <c r="M13" s="6">
        <v>12</v>
      </c>
      <c r="N13" s="6">
        <v>6</v>
      </c>
      <c r="O13" s="6"/>
    </row>
    <row r="14" spans="1:15" x14ac:dyDescent="0.25">
      <c r="A14" s="1" t="s">
        <v>81</v>
      </c>
      <c r="B14" s="24"/>
      <c r="C14" s="43">
        <v>2</v>
      </c>
      <c r="D14" s="43">
        <v>6</v>
      </c>
      <c r="E14" s="43"/>
      <c r="F14" s="1" t="s">
        <v>100</v>
      </c>
      <c r="G14" s="24">
        <v>4</v>
      </c>
      <c r="H14" s="13">
        <v>10</v>
      </c>
      <c r="I14" s="13">
        <v>10</v>
      </c>
      <c r="J14" s="13"/>
      <c r="K14" s="1" t="s">
        <v>100</v>
      </c>
      <c r="L14" s="24">
        <v>4</v>
      </c>
      <c r="M14" s="6">
        <v>8</v>
      </c>
      <c r="N14" s="6">
        <v>8</v>
      </c>
      <c r="O14" s="6"/>
    </row>
    <row r="15" spans="1:15" x14ac:dyDescent="0.25">
      <c r="A15" s="1" t="s">
        <v>82</v>
      </c>
      <c r="B15" s="24"/>
      <c r="C15" s="43"/>
      <c r="D15" s="43">
        <v>6</v>
      </c>
      <c r="E15" s="43"/>
      <c r="F15" s="1"/>
      <c r="G15" s="24"/>
      <c r="H15" s="13"/>
      <c r="I15" s="13"/>
      <c r="J15" s="13"/>
      <c r="K15" s="1"/>
      <c r="L15" s="24"/>
      <c r="M15" s="6"/>
      <c r="N15" s="6"/>
      <c r="O15" s="6"/>
    </row>
    <row r="16" spans="1:15" x14ac:dyDescent="0.25">
      <c r="A16" s="1" t="s">
        <v>14</v>
      </c>
      <c r="B16" s="24">
        <v>11</v>
      </c>
      <c r="C16" s="43">
        <v>18</v>
      </c>
      <c r="D16" s="43">
        <v>16</v>
      </c>
      <c r="E16" s="43"/>
      <c r="F16" s="1" t="s">
        <v>14</v>
      </c>
      <c r="G16" s="24">
        <v>9</v>
      </c>
      <c r="H16" s="13">
        <v>18</v>
      </c>
      <c r="I16" s="13">
        <v>14</v>
      </c>
      <c r="J16" s="13"/>
      <c r="K16" s="1" t="s">
        <v>14</v>
      </c>
      <c r="L16" s="24">
        <v>9</v>
      </c>
      <c r="M16" s="6">
        <v>16</v>
      </c>
      <c r="N16" s="13">
        <v>14</v>
      </c>
      <c r="O16" s="6"/>
    </row>
    <row r="17" spans="1:15" x14ac:dyDescent="0.25">
      <c r="A17" s="1" t="s">
        <v>13</v>
      </c>
      <c r="B17" s="24">
        <v>12</v>
      </c>
      <c r="C17" s="43">
        <v>24</v>
      </c>
      <c r="D17" s="43">
        <v>20</v>
      </c>
      <c r="E17" s="43"/>
      <c r="F17" s="1" t="s">
        <v>13</v>
      </c>
      <c r="G17" s="24">
        <v>12</v>
      </c>
      <c r="H17" s="13">
        <v>24</v>
      </c>
      <c r="I17" s="13">
        <v>20</v>
      </c>
      <c r="J17" s="13"/>
      <c r="K17" s="1" t="s">
        <v>13</v>
      </c>
      <c r="L17" s="24">
        <v>12</v>
      </c>
      <c r="M17" s="6">
        <v>24</v>
      </c>
      <c r="N17" s="6">
        <v>20</v>
      </c>
      <c r="O17" s="6"/>
    </row>
    <row r="18" spans="1:15" ht="18.75" customHeight="1" x14ac:dyDescent="0.25">
      <c r="A18" s="1" t="s">
        <v>16</v>
      </c>
      <c r="B18" s="24"/>
      <c r="C18" s="43">
        <v>0</v>
      </c>
      <c r="D18" s="43"/>
      <c r="E18" s="43">
        <v>0</v>
      </c>
      <c r="F18" s="1" t="s">
        <v>16</v>
      </c>
      <c r="G18" s="24"/>
      <c r="H18" s="13"/>
      <c r="I18" s="13"/>
      <c r="J18" s="13">
        <v>16</v>
      </c>
      <c r="K18" s="1" t="s">
        <v>16</v>
      </c>
      <c r="L18" s="24"/>
      <c r="M18" s="6"/>
      <c r="N18" s="6"/>
      <c r="O18" s="6">
        <v>16</v>
      </c>
    </row>
    <row r="19" spans="1:15" ht="18.75" customHeight="1" x14ac:dyDescent="0.25">
      <c r="A19" s="1" t="s">
        <v>30</v>
      </c>
      <c r="B19" s="24"/>
      <c r="C19" s="43">
        <v>12</v>
      </c>
      <c r="D19" s="43"/>
      <c r="E19" s="43"/>
      <c r="F19" s="1" t="s">
        <v>30</v>
      </c>
      <c r="G19" s="24"/>
      <c r="H19" s="13">
        <v>14</v>
      </c>
      <c r="I19" s="13"/>
      <c r="J19" s="13"/>
      <c r="K19" s="1" t="s">
        <v>30</v>
      </c>
      <c r="L19" s="24"/>
      <c r="M19" s="6">
        <v>14</v>
      </c>
      <c r="N19" s="6"/>
      <c r="O19" s="6"/>
    </row>
    <row r="20" spans="1:15" x14ac:dyDescent="0.25">
      <c r="A20" s="1" t="s">
        <v>53</v>
      </c>
      <c r="B20" s="24">
        <v>0</v>
      </c>
      <c r="C20" s="43">
        <v>0</v>
      </c>
      <c r="D20" s="43">
        <v>2</v>
      </c>
      <c r="E20" s="43"/>
      <c r="F20" s="1" t="s">
        <v>53</v>
      </c>
      <c r="G20" s="24">
        <v>0</v>
      </c>
      <c r="H20" s="43">
        <v>0</v>
      </c>
      <c r="I20" s="43">
        <v>2</v>
      </c>
      <c r="J20" s="6"/>
      <c r="K20" s="1" t="s">
        <v>53</v>
      </c>
      <c r="L20" s="24"/>
      <c r="M20" s="6"/>
      <c r="N20" s="6">
        <v>4</v>
      </c>
      <c r="O20" s="6"/>
    </row>
    <row r="21" spans="1:15" ht="23.25" customHeight="1" x14ac:dyDescent="0.25">
      <c r="A21" s="4" t="s">
        <v>41</v>
      </c>
      <c r="B21" s="23">
        <f>B6+B12</f>
        <v>50</v>
      </c>
      <c r="C21" s="45">
        <f>SUM(C4:C20)</f>
        <v>111</v>
      </c>
      <c r="D21" s="45">
        <f>SUM(D4:D20)</f>
        <v>132</v>
      </c>
      <c r="E21" s="45">
        <v>0</v>
      </c>
      <c r="F21" s="4" t="s">
        <v>41</v>
      </c>
      <c r="G21" s="23">
        <f>G6+G12</f>
        <v>50</v>
      </c>
      <c r="H21" s="7">
        <f>SUM(H4:H20)</f>
        <v>117</v>
      </c>
      <c r="I21" s="7">
        <f>SUM(I4:I20)</f>
        <v>116</v>
      </c>
      <c r="J21" s="7">
        <f>SUM(J4:J20)</f>
        <v>16</v>
      </c>
      <c r="K21" s="4" t="s">
        <v>41</v>
      </c>
      <c r="L21" s="23">
        <f>L6+L12</f>
        <v>50</v>
      </c>
      <c r="M21" s="7">
        <f>SUM(M4:M20)</f>
        <v>113</v>
      </c>
      <c r="N21" s="7">
        <f>SUM(N4:N20)</f>
        <v>108</v>
      </c>
      <c r="O21" s="7">
        <f>SUM(O4:O20)</f>
        <v>16</v>
      </c>
    </row>
    <row r="22" spans="1:15" ht="24" customHeight="1" x14ac:dyDescent="0.25">
      <c r="A22" s="33" t="s">
        <v>5</v>
      </c>
      <c r="B22" s="33"/>
      <c r="C22" s="44"/>
      <c r="D22" s="44">
        <v>24</v>
      </c>
      <c r="E22" s="44"/>
      <c r="F22" s="33" t="s">
        <v>5</v>
      </c>
      <c r="G22" s="23"/>
      <c r="H22" s="6"/>
      <c r="I22" s="6">
        <v>24</v>
      </c>
      <c r="J22" s="6"/>
      <c r="K22" s="33" t="s">
        <v>5</v>
      </c>
      <c r="L22" s="24"/>
      <c r="M22" s="6"/>
      <c r="N22" s="6">
        <v>24</v>
      </c>
      <c r="O22" s="6"/>
    </row>
    <row r="23" spans="1:15" x14ac:dyDescent="0.25">
      <c r="F23" s="37"/>
      <c r="G23" s="37"/>
      <c r="H23" s="15"/>
    </row>
    <row r="24" spans="1:15" x14ac:dyDescent="0.25">
      <c r="A24" s="64" t="s">
        <v>102</v>
      </c>
      <c r="B24" s="65"/>
      <c r="C24" s="66">
        <f>C21+D21+E21</f>
        <v>243</v>
      </c>
      <c r="D24" s="65"/>
      <c r="E24" s="65"/>
      <c r="F24" s="67"/>
      <c r="G24" s="67"/>
      <c r="H24" s="66">
        <f>H21+I21+J21</f>
        <v>249</v>
      </c>
      <c r="I24" s="65"/>
      <c r="J24" s="65"/>
      <c r="K24" s="65"/>
      <c r="L24" s="65"/>
      <c r="M24" s="68">
        <f>M21+N21+O21</f>
        <v>237</v>
      </c>
    </row>
    <row r="25" spans="1:15" x14ac:dyDescent="0.25">
      <c r="A25" s="69" t="s">
        <v>103</v>
      </c>
      <c r="B25" s="48"/>
      <c r="C25" s="48">
        <f>C24/B21</f>
        <v>4.8600000000000003</v>
      </c>
      <c r="D25" s="48"/>
      <c r="E25" s="48"/>
      <c r="F25" s="48"/>
      <c r="G25" s="70"/>
      <c r="H25" s="48">
        <f>H24/G21</f>
        <v>4.9800000000000004</v>
      </c>
      <c r="I25" s="48"/>
      <c r="J25" s="48"/>
      <c r="K25" s="48"/>
      <c r="L25" s="48"/>
      <c r="M25" s="71">
        <f>M24/L21</f>
        <v>4.74</v>
      </c>
    </row>
  </sheetData>
  <sheetProtection selectLockedCells="1"/>
  <customSheetViews>
    <customSheetView guid="{1283C6B5-B05C-447B-8854-CDB081C03FD4}" fitToPage="1" hiddenRows="1" hiddenColumns="1">
      <pane xSplit="1" topLeftCell="D1" activePane="topRight" state="frozen"/>
      <selection pane="topRight" activeCell="D32" sqref="D32"/>
      <pageMargins left="7.874015748031496E-2" right="7.874015748031496E-2" top="0.74803149606299213" bottom="0.74803149606299213" header="0.31496062992125984" footer="0.31496062992125984"/>
      <pageSetup paperSize="9" scale="92" orientation="landscape" r:id="rId1"/>
      <headerFooter>
        <oddHeader>&amp;C&amp;"-,Fet"&amp;14 1. studieår</oddHeader>
      </headerFooter>
    </customSheetView>
    <customSheetView guid="{749D43A3-052D-442F-AE88-F6CCB83A1282}" fitToPage="1" hiddenColumns="1" topLeftCell="A9">
      <pane xSplit="1" topLeftCell="U1" activePane="topRight" state="frozen"/>
      <selection pane="topRight" activeCell="H20" sqref="H20"/>
      <pageMargins left="7.874015748031496E-2" right="7.874015748031496E-2" top="0.74803149606299213" bottom="0.74803149606299213" header="0.31496062992125984" footer="0.31496062992125984"/>
      <pageSetup paperSize="9" scale="92" orientation="landscape" r:id="rId2"/>
      <headerFooter>
        <oddHeader>&amp;C&amp;"-,Fet"&amp;14 1. studieår</oddHeader>
      </headerFooter>
    </customSheetView>
    <customSheetView guid="{F38A39FA-EF57-4062-A2AD-F3BEB88C5762}" fitToPage="1" hiddenColumns="1">
      <pane xSplit="1" topLeftCell="P1" activePane="topRight" state="frozen"/>
      <selection pane="topRight" activeCell="AE17" sqref="AE17"/>
      <pageMargins left="7.874015748031496E-2" right="7.874015748031496E-2" top="0.74803149606299213" bottom="0.74803149606299213" header="0.31496062992125984" footer="0.31496062992125984"/>
      <pageSetup paperSize="9" scale="92" orientation="landscape" r:id="rId3"/>
      <headerFooter>
        <oddHeader>&amp;C&amp;"-,Fet"&amp;14 1. studieår</oddHeader>
      </headerFooter>
    </customSheetView>
    <customSheetView guid="{83C69039-3E29-46E1-85FB-B9165E0BFA91}" fitToPage="1" hiddenColumns="1" topLeftCell="A4">
      <pane xSplit="1" topLeftCell="B1" activePane="topRight" state="frozen"/>
      <selection pane="topRight" activeCell="M4" sqref="M1:M1048576"/>
      <pageMargins left="7.874015748031496E-2" right="7.874015748031496E-2" top="0.74803149606299213" bottom="0.74803149606299213" header="0.31496062992125984" footer="0.31496062992125984"/>
      <pageSetup paperSize="9" scale="41" orientation="landscape" r:id="rId4"/>
      <headerFooter>
        <oddHeader>&amp;C&amp;"-,Fet"&amp;14 1. studieår</oddHeader>
      </headerFooter>
    </customSheetView>
    <customSheetView guid="{C1FECEF4-D739-4F39-9B89-CF4C04A77A9B}" fitToPage="1" hiddenRows="1" hiddenColumns="1" topLeftCell="A11">
      <pane xSplit="1" topLeftCell="K1" activePane="topRight" state="frozen"/>
      <selection pane="topRight" activeCell="AE23" sqref="AE23"/>
      <pageMargins left="7.874015748031496E-2" right="7.874015748031496E-2" top="0.74803149606299213" bottom="0.74803149606299213" header="0.31496062992125984" footer="0.31496062992125984"/>
      <pageSetup paperSize="9" scale="92" orientation="landscape" r:id="rId5"/>
      <headerFooter>
        <oddHeader>&amp;C&amp;"-,Fet"&amp;14 1. studieår</oddHeader>
      </headerFooter>
    </customSheetView>
    <customSheetView guid="{1241DC17-BD41-46C5-9DB1-684763A09F24}" fitToPage="1" hiddenColumns="1" topLeftCell="A4">
      <pane xSplit="1" topLeftCell="B1" activePane="topRight" state="frozen"/>
      <selection pane="topRight" activeCell="M4" sqref="M1:M1048576"/>
      <pageMargins left="7.874015748031496E-2" right="7.874015748031496E-2" top="0.74803149606299213" bottom="0.74803149606299213" header="0.31496062992125984" footer="0.31496062992125984"/>
      <pageSetup paperSize="9" scale="41" orientation="landscape" r:id="rId6"/>
      <headerFooter>
        <oddHeader>&amp;C&amp;"-,Fet"&amp;14 1. studieår</oddHeader>
      </headerFooter>
    </customSheetView>
    <customSheetView guid="{91227156-ECBD-48FD-8964-78F3608400FC}" fitToPage="1" hiddenRows="1" hiddenColumns="1" topLeftCell="A11">
      <selection activeCell="R5" sqref="R5:V5"/>
      <pageMargins left="7.874015748031496E-2" right="7.874015748031496E-2" top="0.74803149606299213" bottom="0.74803149606299213" header="0.31496062992125984" footer="0.31496062992125984"/>
      <pageSetup paperSize="9" scale="92" orientation="landscape" r:id="rId7"/>
      <headerFooter>
        <oddHeader>&amp;C&amp;"-,Fet"&amp;14 1. studieår</oddHeader>
      </headerFooter>
    </customSheetView>
    <customSheetView guid="{B76C0EA9-E79B-4DA2-9ADE-66DB47109F8F}" fitToPage="1" hiddenRows="1" hiddenColumns="1" topLeftCell="A14">
      <selection activeCell="R5" sqref="R5:V5"/>
      <pageMargins left="7.874015748031496E-2" right="7.874015748031496E-2" top="0.74803149606299213" bottom="0.74803149606299213" header="0.31496062992125984" footer="0.31496062992125984"/>
      <pageSetup paperSize="9" scale="92" orientation="landscape" r:id="rId8"/>
      <headerFooter>
        <oddHeader>&amp;C&amp;"-,Fet"&amp;14 1. studieår</oddHeader>
      </headerFooter>
    </customSheetView>
    <customSheetView guid="{726FF687-50E0-4F8A-BCCB-6DA9E6D367D4}" fitToPage="1" hiddenRows="1" hiddenColumns="1">
      <pane xSplit="1" topLeftCell="K1" activePane="topRight" state="frozen"/>
      <selection pane="topRight" activeCell="AE23" sqref="AE23"/>
      <pageMargins left="7.874015748031496E-2" right="7.874015748031496E-2" top="0.74803149606299213" bottom="0.74803149606299213" header="0.31496062992125984" footer="0.31496062992125984"/>
      <pageSetup paperSize="9" scale="92" orientation="landscape" r:id="rId9"/>
      <headerFooter>
        <oddHeader>&amp;C&amp;"-,Fet"&amp;14 1. studieår</oddHeader>
      </headerFooter>
    </customSheetView>
    <customSheetView guid="{BB9ED292-532F-438C-A4A6-F8D66D70E0E7}" fitToPage="1" hiddenRows="1" hiddenColumns="1" topLeftCell="A8">
      <pane xSplit="1" topLeftCell="K1" activePane="topRight" state="frozen"/>
      <selection pane="topRight" activeCell="AE23" sqref="AE23"/>
      <pageMargins left="7.874015748031496E-2" right="7.874015748031496E-2" top="0.74803149606299213" bottom="0.74803149606299213" header="0.31496062992125984" footer="0.31496062992125984"/>
      <pageSetup paperSize="9" scale="92" orientation="landscape" r:id="rId10"/>
      <headerFooter>
        <oddHeader>&amp;C&amp;"-,Fet"&amp;14 1. studieår</oddHeader>
      </headerFooter>
    </customSheetView>
    <customSheetView guid="{7AE955BB-7BF8-4CA4-ABF1-6A0BB53A48AD}" fitToPage="1" hiddenRows="1" hiddenColumns="1" topLeftCell="A2">
      <selection activeCell="O24" sqref="O24"/>
      <pageMargins left="7.874015748031496E-2" right="7.874015748031496E-2" top="0.74803149606299213" bottom="0.74803149606299213" header="0.31496062992125984" footer="0.31496062992125984"/>
      <pageSetup paperSize="9" scale="92" orientation="landscape" r:id="rId11"/>
      <headerFooter>
        <oddHeader>&amp;C&amp;"-,Fet"&amp;14 1. studieår</oddHeader>
      </headerFooter>
    </customSheetView>
    <customSheetView guid="{43EFFC0A-CCC0-43DD-A273-4AF58757EC00}" fitToPage="1" hiddenColumns="1">
      <pane xSplit="1" topLeftCell="P1" activePane="topRight" state="frozen"/>
      <selection pane="topRight" activeCell="AE17" sqref="AE17"/>
      <pageMargins left="7.874015748031496E-2" right="7.874015748031496E-2" top="0.74803149606299213" bottom="0.74803149606299213" header="0.31496062992125984" footer="0.31496062992125984"/>
      <pageSetup paperSize="9" scale="92" orientation="landscape" r:id="rId12"/>
      <headerFooter>
        <oddHeader>&amp;C&amp;"-,Fet"&amp;14 1. studieår</oddHeader>
      </headerFooter>
    </customSheetView>
    <customSheetView guid="{E5349645-7714-4437-B9BC-26ED822E5BC5}" fitToPage="1" hiddenRows="1" hiddenColumns="1" topLeftCell="A2">
      <pane xSplit="1" topLeftCell="B1" activePane="topRight" state="frozen"/>
      <selection pane="topRight" activeCell="O8" sqref="O8"/>
      <pageMargins left="7.874015748031496E-2" right="7.874015748031496E-2" top="0.74803149606299213" bottom="0.74803149606299213" header="0.31496062992125984" footer="0.31496062992125984"/>
      <pageSetup paperSize="9" scale="92" orientation="landscape" r:id="rId13"/>
      <headerFooter>
        <oddHeader>&amp;C&amp;"-,Fet"&amp;14 1. studieår</oddHeader>
      </headerFooter>
    </customSheetView>
    <customSheetView guid="{46AB9545-8BEE-4A2F-B820-9F80AC24A11B}" fitToPage="1" hiddenRows="1" hiddenColumns="1" topLeftCell="A4">
      <pane xSplit="7" ySplit="5" topLeftCell="J12" activePane="bottomRight" state="frozen"/>
      <selection pane="bottomRight" activeCell="L18" sqref="L18"/>
      <pageMargins left="7.874015748031496E-2" right="7.874015748031496E-2" top="0.74803149606299213" bottom="0.74803149606299213" header="0.31496062992125984" footer="0.31496062992125984"/>
      <pageSetup paperSize="9" scale="92" orientation="landscape" r:id="rId14"/>
      <headerFooter>
        <oddHeader>&amp;C&amp;"-,Fet"&amp;14 1. studieår</oddHeader>
      </headerFooter>
    </customSheetView>
    <customSheetView guid="{F727610F-D041-4412-A81F-AFD013C44971}" fitToPage="1" hiddenRows="1" hiddenColumns="1" topLeftCell="A7">
      <pane xSplit="1" topLeftCell="B1" activePane="topRight" state="frozen"/>
      <selection pane="topRight" activeCell="G22" sqref="G22"/>
      <pageMargins left="7.874015748031496E-2" right="7.874015748031496E-2" top="0.74803149606299213" bottom="0.74803149606299213" header="0.31496062992125984" footer="0.31496062992125984"/>
      <pageSetup paperSize="9" scale="92" orientation="landscape" r:id="rId15"/>
      <headerFooter>
        <oddHeader>&amp;C&amp;"-,Fet"&amp;14 1. studieår</oddHeader>
      </headerFooter>
    </customSheetView>
    <customSheetView guid="{F170D8DF-3539-4353-BD8B-1F5EB452DAE5}" fitToPage="1" hiddenRows="1" hiddenColumns="1" topLeftCell="A4">
      <pane xSplit="7" ySplit="5" topLeftCell="H9" activePane="bottomRight" state="frozen"/>
      <selection pane="bottomRight" activeCell="L18" sqref="L18"/>
      <pageMargins left="7.874015748031496E-2" right="7.874015748031496E-2" top="0.74803149606299213" bottom="0.74803149606299213" header="0.31496062992125984" footer="0.31496062992125984"/>
      <pageSetup paperSize="9" scale="92" orientation="landscape" r:id="rId16"/>
      <headerFooter>
        <oddHeader>&amp;C&amp;"-,Fet"&amp;14 1. studieår</oddHeader>
      </headerFooter>
    </customSheetView>
    <customSheetView guid="{CB7E9FB3-C7A3-44DE-98E4-19C23B487785}" fitToPage="1" hiddenRows="1" hiddenColumns="1">
      <pane xSplit="1" topLeftCell="B1" activePane="topRight" state="frozen"/>
      <selection pane="topRight" activeCell="K14" sqref="K14"/>
      <pageMargins left="7.874015748031496E-2" right="7.874015748031496E-2" top="0.74803149606299213" bottom="0.74803149606299213" header="0.31496062992125984" footer="0.31496062992125984"/>
      <pageSetup paperSize="9" scale="92" orientation="landscape" r:id="rId17"/>
      <headerFooter>
        <oddHeader>&amp;C&amp;"-,Fet"&amp;14 1. studieår</oddHeader>
      </headerFooter>
    </customSheetView>
  </customSheetViews>
  <mergeCells count="1">
    <mergeCell ref="A1:E1"/>
  </mergeCells>
  <pageMargins left="7.874015748031496E-2" right="7.874015748031496E-2" top="0.74803149606299213" bottom="0.74803149606299213" header="0.31496062992125984" footer="0.31496062992125984"/>
  <pageSetup paperSize="9" scale="92" orientation="landscape" r:id="rId18"/>
  <headerFooter>
    <oddHeader>&amp;C&amp;"-,Fet"&amp;14 1. studieår</oddHeader>
  </headerFooter>
  <legacy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P31"/>
  <sheetViews>
    <sheetView zoomScale="140" zoomScaleNormal="140" workbookViewId="0">
      <pane xSplit="1" topLeftCell="B1" activePane="topRight" state="frozen"/>
      <selection activeCell="A7" sqref="A7"/>
      <selection pane="topRight" activeCell="G31" sqref="G31"/>
    </sheetView>
  </sheetViews>
  <sheetFormatPr defaultColWidth="11.42578125" defaultRowHeight="15" x14ac:dyDescent="0.25"/>
  <cols>
    <col min="1" max="1" width="37.28515625" customWidth="1"/>
    <col min="2" max="2" width="12.42578125" customWidth="1"/>
    <col min="3" max="5" width="9.42578125" customWidth="1"/>
    <col min="6" max="6" width="12.28515625" customWidth="1"/>
    <col min="7" max="7" width="36.42578125" customWidth="1"/>
    <col min="8" max="8" width="8.28515625" customWidth="1"/>
    <col min="9" max="11" width="9.140625" customWidth="1"/>
    <col min="12" max="12" width="37.140625" customWidth="1"/>
    <col min="13" max="16" width="8.28515625" customWidth="1"/>
    <col min="17" max="210" width="9.140625" customWidth="1"/>
  </cols>
  <sheetData>
    <row r="1" spans="1:16" ht="15.75" thickBot="1" x14ac:dyDescent="0.3">
      <c r="G1" s="20"/>
      <c r="H1" s="20"/>
      <c r="I1" s="19"/>
      <c r="J1" s="19"/>
      <c r="K1" s="19"/>
      <c r="L1" s="20"/>
      <c r="M1" s="20"/>
      <c r="N1" s="20"/>
      <c r="O1" s="20"/>
      <c r="P1" s="20"/>
    </row>
    <row r="2" spans="1:16" ht="15.75" thickBot="1" x14ac:dyDescent="0.3">
      <c r="B2" s="49"/>
      <c r="C2" s="50">
        <v>2018</v>
      </c>
      <c r="D2" s="50"/>
      <c r="E2" s="50"/>
      <c r="F2" s="51"/>
      <c r="G2" s="61"/>
      <c r="H2" s="62">
        <v>2016</v>
      </c>
      <c r="I2" s="50"/>
      <c r="J2" s="50"/>
      <c r="K2" s="51"/>
      <c r="L2" s="61"/>
      <c r="M2" s="62">
        <v>2014</v>
      </c>
      <c r="N2" s="62"/>
      <c r="O2" s="62"/>
      <c r="P2" s="72"/>
    </row>
    <row r="3" spans="1:16" s="19" customFormat="1" ht="92.25" customHeight="1" x14ac:dyDescent="0.25">
      <c r="A3" s="26" t="s">
        <v>1</v>
      </c>
      <c r="B3" s="47" t="s">
        <v>54</v>
      </c>
      <c r="C3" s="28" t="s">
        <v>105</v>
      </c>
      <c r="D3" s="28" t="s">
        <v>55</v>
      </c>
      <c r="E3" s="28" t="s">
        <v>56</v>
      </c>
      <c r="F3" s="28" t="s">
        <v>87</v>
      </c>
      <c r="G3" s="55" t="s">
        <v>1</v>
      </c>
      <c r="H3" s="47" t="s">
        <v>54</v>
      </c>
      <c r="I3" s="28" t="s">
        <v>104</v>
      </c>
      <c r="J3" s="28" t="s">
        <v>55</v>
      </c>
      <c r="K3" s="28" t="s">
        <v>56</v>
      </c>
      <c r="L3" s="55" t="s">
        <v>1</v>
      </c>
      <c r="M3" s="47" t="s">
        <v>54</v>
      </c>
      <c r="N3" s="28" t="s">
        <v>104</v>
      </c>
      <c r="O3" s="28" t="s">
        <v>55</v>
      </c>
      <c r="P3" s="28" t="s">
        <v>56</v>
      </c>
    </row>
    <row r="4" spans="1:16" s="19" customFormat="1" ht="27" customHeight="1" x14ac:dyDescent="0.25">
      <c r="A4" s="9" t="s">
        <v>10</v>
      </c>
      <c r="B4" s="12">
        <v>10</v>
      </c>
      <c r="C4" s="44">
        <v>21</v>
      </c>
      <c r="D4" s="44">
        <v>14</v>
      </c>
      <c r="E4" s="44"/>
      <c r="F4" s="44"/>
      <c r="G4" s="9" t="s">
        <v>10</v>
      </c>
      <c r="H4" s="12"/>
      <c r="I4" s="6">
        <v>20</v>
      </c>
      <c r="J4" s="6">
        <v>14</v>
      </c>
      <c r="K4" s="6"/>
      <c r="L4" s="8" t="s">
        <v>10</v>
      </c>
      <c r="M4" s="12"/>
      <c r="N4" s="6">
        <v>20</v>
      </c>
      <c r="O4" s="6">
        <v>14</v>
      </c>
      <c r="P4" s="6"/>
    </row>
    <row r="5" spans="1:16" x14ac:dyDescent="0.25">
      <c r="A5" s="9" t="s">
        <v>33</v>
      </c>
      <c r="B5" s="21"/>
      <c r="C5" s="44"/>
      <c r="D5" s="44"/>
      <c r="E5" s="44"/>
      <c r="F5" s="44"/>
      <c r="G5" s="9" t="s">
        <v>33</v>
      </c>
      <c r="H5" s="21"/>
      <c r="I5" s="6"/>
      <c r="J5" s="6"/>
      <c r="K5" s="6"/>
      <c r="L5" s="9" t="s">
        <v>33</v>
      </c>
      <c r="M5" s="21"/>
      <c r="N5" s="6"/>
      <c r="O5" s="6"/>
      <c r="P5" s="6"/>
    </row>
    <row r="6" spans="1:16" x14ac:dyDescent="0.25">
      <c r="A6" s="9" t="s">
        <v>50</v>
      </c>
      <c r="B6" s="21">
        <v>20</v>
      </c>
      <c r="C6" s="44"/>
      <c r="D6" s="44"/>
      <c r="E6" s="44"/>
      <c r="F6" s="44"/>
      <c r="G6" s="9" t="s">
        <v>50</v>
      </c>
      <c r="H6" s="21">
        <v>20</v>
      </c>
      <c r="I6" s="6"/>
      <c r="J6" s="6"/>
      <c r="K6" s="6"/>
      <c r="L6" s="9" t="s">
        <v>50</v>
      </c>
      <c r="M6" s="21">
        <v>20</v>
      </c>
      <c r="N6" s="6"/>
      <c r="O6" s="6"/>
      <c r="P6" s="6"/>
    </row>
    <row r="7" spans="1:16" x14ac:dyDescent="0.25">
      <c r="A7" s="8" t="s">
        <v>6</v>
      </c>
      <c r="B7" s="12">
        <v>10</v>
      </c>
      <c r="C7" s="44">
        <v>24</v>
      </c>
      <c r="D7" s="44">
        <v>16</v>
      </c>
      <c r="E7" s="44"/>
      <c r="F7" s="44"/>
      <c r="G7" s="8" t="s">
        <v>6</v>
      </c>
      <c r="H7" s="12">
        <v>10</v>
      </c>
      <c r="I7" s="6">
        <v>22</v>
      </c>
      <c r="J7" s="6">
        <v>14</v>
      </c>
      <c r="K7" s="6">
        <v>4</v>
      </c>
      <c r="L7" s="8" t="s">
        <v>6</v>
      </c>
      <c r="M7" s="12">
        <v>10</v>
      </c>
      <c r="N7" s="6">
        <v>22</v>
      </c>
      <c r="O7" s="6">
        <v>14</v>
      </c>
      <c r="P7" s="6">
        <v>4</v>
      </c>
    </row>
    <row r="8" spans="1:16" x14ac:dyDescent="0.25">
      <c r="A8" s="1" t="s">
        <v>75</v>
      </c>
      <c r="B8" s="24">
        <v>5</v>
      </c>
      <c r="C8" s="43">
        <v>12</v>
      </c>
      <c r="D8" s="43">
        <v>12</v>
      </c>
      <c r="E8" s="43">
        <v>4</v>
      </c>
      <c r="F8" s="43"/>
      <c r="G8" s="8" t="s">
        <v>7</v>
      </c>
      <c r="H8" s="12">
        <v>5</v>
      </c>
      <c r="I8" s="6">
        <v>10</v>
      </c>
      <c r="J8" s="6">
        <v>6</v>
      </c>
      <c r="K8" s="6">
        <v>8</v>
      </c>
      <c r="L8" s="8" t="s">
        <v>7</v>
      </c>
      <c r="M8" s="12">
        <v>5</v>
      </c>
      <c r="N8" s="13">
        <v>10</v>
      </c>
      <c r="O8" s="6">
        <v>6</v>
      </c>
      <c r="P8" s="6">
        <v>8</v>
      </c>
    </row>
    <row r="9" spans="1:16" x14ac:dyDescent="0.25">
      <c r="A9" s="8" t="s">
        <v>8</v>
      </c>
      <c r="B9" s="12">
        <v>5</v>
      </c>
      <c r="C9" s="44">
        <v>12</v>
      </c>
      <c r="D9" s="44">
        <v>10</v>
      </c>
      <c r="E9" s="44"/>
      <c r="F9" s="44"/>
      <c r="G9" s="8" t="s">
        <v>8</v>
      </c>
      <c r="H9" s="12">
        <v>5</v>
      </c>
      <c r="I9" s="6">
        <v>10</v>
      </c>
      <c r="J9" s="6">
        <v>10</v>
      </c>
      <c r="K9" s="6"/>
      <c r="L9" s="8" t="s">
        <v>8</v>
      </c>
      <c r="M9" s="12">
        <v>5</v>
      </c>
      <c r="N9" s="6">
        <v>10</v>
      </c>
      <c r="O9" s="6">
        <v>10</v>
      </c>
      <c r="P9" s="6"/>
    </row>
    <row r="10" spans="1:16" x14ac:dyDescent="0.25">
      <c r="A10" s="8" t="s">
        <v>79</v>
      </c>
      <c r="B10" s="12"/>
      <c r="C10" s="44"/>
      <c r="D10" s="46">
        <v>0.5</v>
      </c>
      <c r="E10" s="44"/>
      <c r="F10" s="44"/>
      <c r="G10" s="8" t="s">
        <v>9</v>
      </c>
      <c r="H10" s="12"/>
      <c r="I10" s="6">
        <v>4</v>
      </c>
      <c r="J10" s="6"/>
      <c r="K10" s="6"/>
      <c r="L10" s="8" t="s">
        <v>9</v>
      </c>
      <c r="M10" s="12"/>
      <c r="N10" s="6">
        <v>5</v>
      </c>
      <c r="O10" s="6"/>
      <c r="P10" s="6"/>
    </row>
    <row r="11" spans="1:16" x14ac:dyDescent="0.25">
      <c r="A11" s="8" t="s">
        <v>9</v>
      </c>
      <c r="B11" s="12"/>
      <c r="C11" s="44">
        <v>2</v>
      </c>
      <c r="D11" s="44">
        <v>6</v>
      </c>
      <c r="E11" s="44"/>
      <c r="F11" s="44"/>
      <c r="G11" s="8" t="s">
        <v>98</v>
      </c>
      <c r="H11" s="12"/>
      <c r="I11" s="6"/>
      <c r="J11" s="6">
        <v>4</v>
      </c>
      <c r="K11" s="6"/>
      <c r="L11" s="10"/>
      <c r="M11" s="25"/>
      <c r="N11" s="6"/>
      <c r="O11" s="6"/>
      <c r="P11" s="6"/>
    </row>
    <row r="12" spans="1:16" x14ac:dyDescent="0.25">
      <c r="A12" s="8" t="s">
        <v>69</v>
      </c>
      <c r="B12" s="25"/>
      <c r="C12" s="44">
        <v>6</v>
      </c>
      <c r="D12" s="44"/>
      <c r="E12" s="44"/>
      <c r="F12" s="44"/>
      <c r="G12" s="8"/>
      <c r="H12" s="12"/>
      <c r="I12" s="6"/>
      <c r="J12" s="6"/>
      <c r="K12" s="6"/>
      <c r="L12" s="10"/>
      <c r="M12" s="25"/>
      <c r="N12" s="6"/>
      <c r="O12" s="6"/>
      <c r="P12" s="6"/>
    </row>
    <row r="13" spans="1:16" x14ac:dyDescent="0.25">
      <c r="A13" s="10"/>
      <c r="B13" s="25"/>
      <c r="C13" s="44"/>
      <c r="D13" s="44"/>
      <c r="E13" s="44"/>
      <c r="F13" s="44"/>
      <c r="G13" s="8"/>
      <c r="H13" s="12"/>
      <c r="I13" s="6"/>
      <c r="J13" s="6"/>
      <c r="K13" s="6"/>
      <c r="L13" s="10"/>
      <c r="M13" s="25"/>
      <c r="N13" s="6"/>
      <c r="O13" s="6"/>
      <c r="P13" s="6"/>
    </row>
    <row r="14" spans="1:16" x14ac:dyDescent="0.25">
      <c r="A14" s="9" t="s">
        <v>34</v>
      </c>
      <c r="B14" s="21"/>
      <c r="C14" s="44"/>
      <c r="D14" s="44"/>
      <c r="E14" s="44"/>
      <c r="F14" s="44"/>
      <c r="G14" s="9" t="s">
        <v>34</v>
      </c>
      <c r="H14" s="21"/>
      <c r="I14" s="6"/>
      <c r="J14" s="6"/>
      <c r="K14" s="6"/>
      <c r="L14" s="9" t="s">
        <v>34</v>
      </c>
      <c r="M14" s="21"/>
      <c r="N14" s="6"/>
      <c r="O14" s="6"/>
      <c r="P14" s="6"/>
    </row>
    <row r="15" spans="1:16" x14ac:dyDescent="0.25">
      <c r="A15" s="9" t="s">
        <v>51</v>
      </c>
      <c r="B15" s="21">
        <v>30</v>
      </c>
      <c r="C15" s="44"/>
      <c r="D15" s="44"/>
      <c r="E15" s="44"/>
      <c r="F15" s="44"/>
      <c r="G15" s="9" t="s">
        <v>51</v>
      </c>
      <c r="H15" s="21">
        <v>30</v>
      </c>
      <c r="I15" s="6"/>
      <c r="J15" s="6"/>
      <c r="K15" s="6"/>
      <c r="L15" s="9" t="s">
        <v>51</v>
      </c>
      <c r="M15" s="21">
        <v>30</v>
      </c>
      <c r="N15" s="6"/>
      <c r="O15" s="6"/>
      <c r="P15" s="6"/>
    </row>
    <row r="16" spans="1:16" x14ac:dyDescent="0.25">
      <c r="A16" s="8" t="s">
        <v>17</v>
      </c>
      <c r="B16" s="12">
        <v>13</v>
      </c>
      <c r="C16" s="44">
        <v>20</v>
      </c>
      <c r="D16" s="44">
        <v>16</v>
      </c>
      <c r="E16" s="44"/>
      <c r="F16" s="44"/>
      <c r="G16" s="8" t="s">
        <v>17</v>
      </c>
      <c r="H16" s="12">
        <v>15</v>
      </c>
      <c r="I16" s="6">
        <v>30</v>
      </c>
      <c r="J16" s="6">
        <v>16</v>
      </c>
      <c r="K16" s="6">
        <v>8</v>
      </c>
      <c r="L16" s="8" t="s">
        <v>17</v>
      </c>
      <c r="M16" s="12">
        <v>15</v>
      </c>
      <c r="N16" s="6">
        <v>30</v>
      </c>
      <c r="O16" s="6">
        <v>16</v>
      </c>
      <c r="P16" s="6">
        <v>8</v>
      </c>
    </row>
    <row r="17" spans="1:16" ht="31.5" customHeight="1" x14ac:dyDescent="0.25">
      <c r="A17" s="8" t="s">
        <v>18</v>
      </c>
      <c r="B17" s="12">
        <v>7</v>
      </c>
      <c r="C17" s="44">
        <v>16</v>
      </c>
      <c r="D17" s="44">
        <v>8</v>
      </c>
      <c r="E17" s="44"/>
      <c r="F17" s="80" t="s">
        <v>86</v>
      </c>
      <c r="G17" s="8" t="s">
        <v>18</v>
      </c>
      <c r="H17" s="12">
        <v>8</v>
      </c>
      <c r="I17" s="6">
        <v>20</v>
      </c>
      <c r="J17" s="6">
        <v>10</v>
      </c>
      <c r="K17" s="6">
        <v>4</v>
      </c>
      <c r="L17" s="8" t="s">
        <v>18</v>
      </c>
      <c r="M17" s="12">
        <v>8</v>
      </c>
      <c r="N17" s="6">
        <v>20</v>
      </c>
      <c r="O17" s="6">
        <v>10</v>
      </c>
      <c r="P17" s="6">
        <v>4</v>
      </c>
    </row>
    <row r="18" spans="1:16" x14ac:dyDescent="0.25">
      <c r="A18" s="8" t="s">
        <v>19</v>
      </c>
      <c r="B18" s="12">
        <v>5</v>
      </c>
      <c r="C18" s="44">
        <v>10</v>
      </c>
      <c r="D18" s="44">
        <v>8</v>
      </c>
      <c r="E18" s="44"/>
      <c r="F18" s="44"/>
      <c r="G18" s="8" t="s">
        <v>19</v>
      </c>
      <c r="H18" s="12">
        <v>7</v>
      </c>
      <c r="I18" s="6">
        <v>10</v>
      </c>
      <c r="J18" s="6">
        <v>10</v>
      </c>
      <c r="K18" s="6"/>
      <c r="L18" s="8" t="s">
        <v>19</v>
      </c>
      <c r="M18" s="12">
        <v>7</v>
      </c>
      <c r="N18" s="6">
        <v>14</v>
      </c>
      <c r="O18" s="6">
        <v>10</v>
      </c>
      <c r="P18" s="6"/>
    </row>
    <row r="19" spans="1:16" x14ac:dyDescent="0.25">
      <c r="A19" s="8" t="s">
        <v>7</v>
      </c>
      <c r="B19" s="12">
        <v>5</v>
      </c>
      <c r="C19" s="44">
        <v>10</v>
      </c>
      <c r="D19" s="44">
        <v>8</v>
      </c>
      <c r="E19" s="44"/>
      <c r="F19" s="44"/>
      <c r="G19" s="8" t="s">
        <v>45</v>
      </c>
      <c r="H19" s="12"/>
      <c r="I19" s="6">
        <v>6</v>
      </c>
      <c r="J19" s="6"/>
      <c r="K19" s="6"/>
      <c r="L19" s="8" t="s">
        <v>69</v>
      </c>
      <c r="M19" s="12"/>
      <c r="N19" s="6">
        <v>6</v>
      </c>
      <c r="O19" s="6"/>
      <c r="P19" s="6"/>
    </row>
    <row r="20" spans="1:16" x14ac:dyDescent="0.25">
      <c r="A20" s="8" t="s">
        <v>45</v>
      </c>
      <c r="B20" s="12"/>
      <c r="C20" s="44">
        <v>6</v>
      </c>
      <c r="D20" s="44"/>
      <c r="E20" s="44"/>
      <c r="F20" s="44"/>
      <c r="G20" s="8" t="s">
        <v>20</v>
      </c>
      <c r="H20" s="12"/>
      <c r="I20" s="6"/>
      <c r="J20" s="6">
        <v>6</v>
      </c>
      <c r="K20" s="6"/>
      <c r="L20" s="8" t="s">
        <v>20</v>
      </c>
      <c r="M20" s="12"/>
      <c r="N20" s="6"/>
      <c r="O20" s="6">
        <v>8</v>
      </c>
      <c r="P20" s="6"/>
    </row>
    <row r="21" spans="1:16" x14ac:dyDescent="0.25">
      <c r="A21" s="8" t="s">
        <v>20</v>
      </c>
      <c r="B21" s="12"/>
      <c r="C21" s="44"/>
      <c r="D21" s="44">
        <v>6</v>
      </c>
      <c r="E21" s="44"/>
      <c r="F21" s="44"/>
      <c r="G21" s="8" t="s">
        <v>67</v>
      </c>
      <c r="H21" s="12"/>
      <c r="I21" s="6"/>
      <c r="J21" s="6">
        <v>16</v>
      </c>
      <c r="K21" s="6"/>
      <c r="L21" s="8"/>
      <c r="M21" s="12"/>
      <c r="N21" s="6"/>
      <c r="O21" s="6"/>
      <c r="P21" s="6"/>
    </row>
    <row r="22" spans="1:16" x14ac:dyDescent="0.25">
      <c r="A22" s="8" t="s">
        <v>67</v>
      </c>
      <c r="B22" s="12"/>
      <c r="C22" s="44"/>
      <c r="D22" s="44"/>
      <c r="E22" s="44"/>
      <c r="F22" s="44"/>
      <c r="G22" s="8" t="s">
        <v>9</v>
      </c>
      <c r="H22" s="12"/>
      <c r="I22" s="6">
        <v>3</v>
      </c>
      <c r="J22" s="6"/>
      <c r="K22" s="6"/>
      <c r="L22" s="8"/>
      <c r="M22" s="12"/>
      <c r="N22" s="6"/>
      <c r="O22" s="6"/>
      <c r="P22" s="6"/>
    </row>
    <row r="23" spans="1:16" x14ac:dyDescent="0.25">
      <c r="A23" s="8" t="s">
        <v>9</v>
      </c>
      <c r="B23" s="12"/>
      <c r="C23" s="44">
        <v>2</v>
      </c>
      <c r="D23" s="44"/>
      <c r="E23" s="44"/>
      <c r="F23" s="44"/>
      <c r="G23" s="39" t="s">
        <v>30</v>
      </c>
      <c r="H23" s="40"/>
      <c r="I23" s="13">
        <v>12</v>
      </c>
      <c r="J23" s="13"/>
      <c r="K23" s="13"/>
      <c r="L23" s="8" t="s">
        <v>30</v>
      </c>
      <c r="M23" s="12"/>
      <c r="N23" s="6">
        <v>12</v>
      </c>
      <c r="O23" s="6"/>
      <c r="P23" s="6"/>
    </row>
    <row r="24" spans="1:16" x14ac:dyDescent="0.25">
      <c r="A24" s="8" t="s">
        <v>74</v>
      </c>
      <c r="B24" s="40"/>
      <c r="C24" s="43">
        <v>2</v>
      </c>
      <c r="D24" s="43">
        <v>6</v>
      </c>
      <c r="E24" s="43"/>
      <c r="F24" s="43"/>
      <c r="G24" s="8"/>
      <c r="H24" s="12"/>
      <c r="I24" s="6"/>
      <c r="J24" s="6"/>
      <c r="K24" s="6"/>
      <c r="L24" s="8"/>
      <c r="M24" s="12"/>
      <c r="N24" s="6"/>
      <c r="O24" s="6"/>
      <c r="P24" s="6"/>
    </row>
    <row r="25" spans="1:16" s="41" customFormat="1" x14ac:dyDescent="0.25">
      <c r="A25" s="8"/>
      <c r="B25" s="12"/>
      <c r="C25" s="6"/>
      <c r="D25" s="6"/>
      <c r="E25" s="6"/>
      <c r="F25" s="6"/>
      <c r="G25" s="8"/>
      <c r="H25" s="12"/>
      <c r="I25" s="6"/>
      <c r="J25" s="6"/>
      <c r="K25" s="6"/>
      <c r="L25" s="8"/>
      <c r="M25" s="12"/>
      <c r="N25" s="6"/>
      <c r="O25" s="6"/>
      <c r="P25" s="6"/>
    </row>
    <row r="26" spans="1:16" s="41" customFormat="1" x14ac:dyDescent="0.25">
      <c r="A26" s="1" t="s">
        <v>53</v>
      </c>
      <c r="B26" s="38">
        <v>0</v>
      </c>
      <c r="C26" s="6"/>
      <c r="D26" s="6">
        <v>2</v>
      </c>
      <c r="E26" s="6"/>
      <c r="F26" s="6"/>
      <c r="G26" s="8"/>
      <c r="H26" s="12"/>
      <c r="I26" s="6"/>
      <c r="J26" s="6"/>
      <c r="K26" s="6"/>
      <c r="L26" s="8"/>
      <c r="M26" s="12"/>
      <c r="N26" s="6"/>
      <c r="O26" s="6"/>
      <c r="P26" s="6"/>
    </row>
    <row r="27" spans="1:16" x14ac:dyDescent="0.25">
      <c r="A27" s="16" t="s">
        <v>3</v>
      </c>
      <c r="B27" s="21">
        <f>B6+B15+B4</f>
        <v>60</v>
      </c>
      <c r="C27" s="32">
        <f>SUM(C4:C26)</f>
        <v>143</v>
      </c>
      <c r="D27" s="32">
        <f t="shared" ref="D27:E27" si="0">SUM(D4:D26)</f>
        <v>112.5</v>
      </c>
      <c r="E27" s="32">
        <f t="shared" si="0"/>
        <v>4</v>
      </c>
      <c r="F27" s="7"/>
      <c r="G27" s="16" t="s">
        <v>3</v>
      </c>
      <c r="H27" s="21">
        <f>H6+H15</f>
        <v>50</v>
      </c>
      <c r="I27" s="32">
        <f>SUM(I4:I19)</f>
        <v>132</v>
      </c>
      <c r="J27" s="7">
        <f>SUM(J4:J18)</f>
        <v>84</v>
      </c>
      <c r="K27" s="7">
        <f>SUM(K4:K18)</f>
        <v>24</v>
      </c>
      <c r="L27" s="16" t="s">
        <v>3</v>
      </c>
      <c r="M27" s="21">
        <f>M6+M15</f>
        <v>50</v>
      </c>
      <c r="N27" s="32">
        <f>SUM(N4:N19)</f>
        <v>137</v>
      </c>
      <c r="O27" s="7">
        <f>SUM(O4:O18)</f>
        <v>80</v>
      </c>
      <c r="P27" s="7">
        <f>SUM(P4:P18)</f>
        <v>24</v>
      </c>
    </row>
    <row r="28" spans="1:16" x14ac:dyDescent="0.25">
      <c r="L28" s="8"/>
      <c r="M28" s="12"/>
      <c r="N28" s="3"/>
      <c r="O28" s="3"/>
      <c r="P28" s="3"/>
    </row>
    <row r="29" spans="1:16" ht="15.75" thickBot="1" x14ac:dyDescent="0.3"/>
    <row r="30" spans="1:16" x14ac:dyDescent="0.25">
      <c r="A30" s="73" t="s">
        <v>102</v>
      </c>
      <c r="B30" s="74"/>
      <c r="C30" s="75">
        <f>C27+D27+E27</f>
        <v>259.5</v>
      </c>
      <c r="D30" s="74"/>
      <c r="E30" s="74"/>
      <c r="F30" s="74"/>
      <c r="G30" s="74"/>
      <c r="H30" s="74"/>
      <c r="I30" s="75">
        <f>I27+J27+K27</f>
        <v>240</v>
      </c>
      <c r="J30" s="74"/>
      <c r="K30" s="74"/>
      <c r="L30" s="74"/>
      <c r="M30" s="74"/>
      <c r="N30" s="76">
        <f>N27+O27+P27</f>
        <v>241</v>
      </c>
    </row>
    <row r="31" spans="1:16" ht="15.75" thickBot="1" x14ac:dyDescent="0.3">
      <c r="A31" s="77" t="s">
        <v>103</v>
      </c>
      <c r="B31" s="78"/>
      <c r="C31" s="78">
        <f>C30/B27</f>
        <v>4.3250000000000002</v>
      </c>
      <c r="D31" s="78"/>
      <c r="E31" s="78"/>
      <c r="F31" s="78"/>
      <c r="G31" s="78"/>
      <c r="H31" s="78"/>
      <c r="I31" s="78">
        <f>I30/H27</f>
        <v>4.8</v>
      </c>
      <c r="J31" s="78"/>
      <c r="K31" s="78"/>
      <c r="L31" s="78"/>
      <c r="M31" s="78"/>
      <c r="N31" s="79">
        <f>N30/M27</f>
        <v>4.82</v>
      </c>
    </row>
  </sheetData>
  <sheetProtection selectLockedCells="1"/>
  <customSheetViews>
    <customSheetView guid="{1283C6B5-B05C-447B-8854-CDB081C03FD4}" fitToPage="1" hiddenColumns="1">
      <pane xSplit="1" topLeftCell="B1" activePane="topRight" state="frozen"/>
      <selection pane="topRight" activeCell="D21" sqref="D21"/>
      <pageMargins left="7.874015748031496E-2" right="7.874015748031496E-2" top="0.78740157480314965" bottom="0.78740157480314965" header="0.31496062992125984" footer="0.31496062992125984"/>
      <pageSetup paperSize="9" scale="85" orientation="landscape" r:id="rId1"/>
      <headerFooter>
        <oddHeader>&amp;C&amp;"-,Fet"&amp;14 2. studieår</oddHeader>
      </headerFooter>
    </customSheetView>
    <customSheetView guid="{749D43A3-052D-442F-AE88-F6CCB83A1282}" fitToPage="1" hiddenColumns="1" topLeftCell="A4">
      <pane xSplit="1" topLeftCell="X1" activePane="topRight" state="frozen"/>
      <selection pane="topRight" activeCell="Q12" sqref="Q12"/>
      <pageMargins left="7.874015748031496E-2" right="7.874015748031496E-2" top="0.78740157480314965" bottom="0.78740157480314965" header="0.31496062992125984" footer="0.31496062992125984"/>
      <pageSetup paperSize="9" scale="85" orientation="landscape" r:id="rId2"/>
      <headerFooter>
        <oddHeader>&amp;C&amp;"-,Fet"&amp;14 2. studieår</oddHeader>
      </headerFooter>
    </customSheetView>
    <customSheetView guid="{F38A39FA-EF57-4062-A2AD-F3BEB88C5762}" fitToPage="1" hiddenColumns="1" topLeftCell="A8">
      <selection activeCell="AE22" sqref="AE22"/>
      <pageMargins left="7.874015748031496E-2" right="7.874015748031496E-2" top="0.78740157480314965" bottom="0.78740157480314965" header="0.31496062992125984" footer="0.31496062992125984"/>
      <pageSetup paperSize="9" scale="85" orientation="landscape" r:id="rId3"/>
      <headerFooter>
        <oddHeader>&amp;C&amp;"-,Fet"&amp;14 2. studieår</oddHeader>
      </headerFooter>
    </customSheetView>
    <customSheetView guid="{83C69039-3E29-46E1-85FB-B9165E0BFA91}" fitToPage="1" hiddenColumns="1">
      <pane xSplit="1" topLeftCell="S1" activePane="topRight" state="frozen"/>
      <selection pane="topRight" activeCell="A11" sqref="A11:XFD11"/>
      <pageMargins left="7.874015748031496E-2" right="7.874015748031496E-2" top="0.78740157480314965" bottom="0.78740157480314965" header="0.31496062992125984" footer="0.31496062992125984"/>
      <pageSetup paperSize="9" scale="44" orientation="landscape" r:id="rId4"/>
      <headerFooter>
        <oddHeader>&amp;C&amp;"-,Fet"&amp;14 2. studieår</oddHeader>
      </headerFooter>
    </customSheetView>
    <customSheetView guid="{C1FECEF4-D739-4F39-9B89-CF4C04A77A9B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5"/>
      <headerFooter>
        <oddHeader>&amp;C&amp;"-,Fet"&amp;14 2. studieår</oddHeader>
      </headerFooter>
    </customSheetView>
    <customSheetView guid="{1241DC17-BD41-46C5-9DB1-684763A09F24}" fitToPage="1" hiddenColumns="1">
      <pane xSplit="1" topLeftCell="B1" activePane="topRight" state="frozen"/>
      <selection pane="topRight" activeCell="I7" sqref="I7"/>
      <pageMargins left="7.874015748031496E-2" right="7.874015748031496E-2" top="0.78740157480314965" bottom="0.78740157480314965" header="0.31496062992125984" footer="0.31496062992125984"/>
      <pageSetup paperSize="9" scale="44" orientation="landscape" r:id="rId6"/>
      <headerFooter>
        <oddHeader>&amp;C&amp;"-,Fet"&amp;14 2. studieår</oddHeader>
      </headerFooter>
    </customSheetView>
    <customSheetView guid="{91227156-ECBD-48FD-8964-78F3608400FC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7"/>
      <headerFooter>
        <oddHeader>&amp;C&amp;"-,Fet"&amp;14 2. studieår</oddHeader>
      </headerFooter>
    </customSheetView>
    <customSheetView guid="{B76C0EA9-E79B-4DA2-9ADE-66DB47109F8F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8"/>
      <headerFooter>
        <oddHeader>&amp;C&amp;"-,Fet"&amp;14 2. studieår</oddHeader>
      </headerFooter>
    </customSheetView>
    <customSheetView guid="{726FF687-50E0-4F8A-BCCB-6DA9E6D367D4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9"/>
      <headerFooter>
        <oddHeader>&amp;C&amp;"-,Fet"&amp;14 2. studieår</oddHeader>
      </headerFooter>
    </customSheetView>
    <customSheetView guid="{BB9ED292-532F-438C-A4A6-F8D66D70E0E7}" fitToPage="1" hiddenRows="1" hiddenColumns="1" topLeftCell="A10">
      <selection activeCell="R3" sqref="R3:V3"/>
      <pageMargins left="7.874015748031496E-2" right="7.874015748031496E-2" top="0.78740157480314965" bottom="0.78740157480314965" header="0.31496062992125984" footer="0.31496062992125984"/>
      <pageSetup paperSize="9" scale="85" orientation="landscape" r:id="rId10"/>
      <headerFooter>
        <oddHeader>&amp;C&amp;"-,Fet"&amp;14 2. studieår</oddHeader>
      </headerFooter>
    </customSheetView>
    <customSheetView guid="{7AE955BB-7BF8-4CA4-ABF1-6A0BB53A48AD}" fitToPage="1" hiddenRows="1" hiddenColumns="1" topLeftCell="H1">
      <selection activeCell="AI12" sqref="AI12"/>
      <pageMargins left="7.874015748031496E-2" right="7.874015748031496E-2" top="0.78740157480314965" bottom="0.78740157480314965" header="0.31496062992125984" footer="0.31496062992125984"/>
      <pageSetup paperSize="9" scale="85" orientation="landscape" r:id="rId11"/>
      <headerFooter>
        <oddHeader>&amp;C&amp;"-,Fet"&amp;14 2. studieår</oddHeader>
      </headerFooter>
    </customSheetView>
    <customSheetView guid="{43EFFC0A-CCC0-43DD-A273-4AF58757EC00}" fitToPage="1" hiddenColumns="1" topLeftCell="A8">
      <selection activeCell="AI20" sqref="AI20"/>
      <pageMargins left="7.874015748031496E-2" right="7.874015748031496E-2" top="0.78740157480314965" bottom="0.78740157480314965" header="0.31496062992125984" footer="0.31496062992125984"/>
      <pageSetup paperSize="9" scale="85" orientation="landscape" r:id="rId12"/>
      <headerFooter>
        <oddHeader>&amp;C&amp;"-,Fet"&amp;14 2. studieår</oddHeader>
      </headerFooter>
    </customSheetView>
    <customSheetView guid="{E5349645-7714-4437-B9BC-26ED822E5BC5}" fitToPage="1" hiddenColumns="1" topLeftCell="A13">
      <pane xSplit="1" topLeftCell="B1" activePane="topRight" state="frozen"/>
      <selection pane="topRight" activeCell="E26" sqref="E26"/>
      <pageMargins left="7.874015748031496E-2" right="7.874015748031496E-2" top="0.78740157480314965" bottom="0.78740157480314965" header="0.31496062992125984" footer="0.31496062992125984"/>
      <pageSetup paperSize="9" scale="85" orientation="landscape" r:id="rId13"/>
      <headerFooter>
        <oddHeader>&amp;C&amp;"-,Fet"&amp;14 2. studieår</oddHeader>
      </headerFooter>
    </customSheetView>
    <customSheetView guid="{46AB9545-8BEE-4A2F-B820-9F80AC24A11B}" fitToPage="1" hiddenColumns="1" topLeftCell="A7">
      <pane xSplit="1" topLeftCell="I1" activePane="topRight" state="frozen"/>
      <selection pane="topRight" activeCell="Q16" sqref="Q16"/>
      <pageMargins left="7.874015748031496E-2" right="7.874015748031496E-2" top="0.78740157480314965" bottom="0.78740157480314965" header="0.31496062992125984" footer="0.31496062992125984"/>
      <pageSetup paperSize="9" scale="85" orientation="landscape" r:id="rId14"/>
      <headerFooter>
        <oddHeader>&amp;C&amp;"-,Fet"&amp;14 2. studieår</oddHeader>
      </headerFooter>
    </customSheetView>
    <customSheetView guid="{F727610F-D041-4412-A81F-AFD013C44971}" scale="110" fitToPage="1" hiddenColumns="1">
      <pane xSplit="1" topLeftCell="B1" activePane="topRight" state="frozen"/>
      <selection pane="topRight" activeCell="E19" sqref="E19"/>
      <pageMargins left="7.874015748031496E-2" right="7.874015748031496E-2" top="0.78740157480314965" bottom="0.78740157480314965" header="0.31496062992125984" footer="0.31496062992125984"/>
      <pageSetup paperSize="9" scale="85" orientation="landscape" r:id="rId15"/>
      <headerFooter>
        <oddHeader>&amp;C&amp;"-,Fet"&amp;14 2. studieår</oddHeader>
      </headerFooter>
    </customSheetView>
    <customSheetView guid="{F170D8DF-3539-4353-BD8B-1F5EB452DAE5}" scale="110" fitToPage="1" hiddenColumns="1" topLeftCell="A7">
      <pane xSplit="1" topLeftCell="V1" activePane="topRight" state="frozen"/>
      <selection pane="topRight" activeCell="E19" sqref="E19"/>
      <pageMargins left="7.874015748031496E-2" right="7.874015748031496E-2" top="0.78740157480314965" bottom="0.78740157480314965" header="0.31496062992125984" footer="0.31496062992125984"/>
      <pageSetup paperSize="9" scale="85" orientation="landscape" r:id="rId16"/>
      <headerFooter>
        <oddHeader>&amp;C&amp;"-,Fet"&amp;14 2. studieår</oddHeader>
      </headerFooter>
    </customSheetView>
    <customSheetView guid="{CB7E9FB3-C7A3-44DE-98E4-19C23B487785}" scale="110" fitToPage="1" hiddenColumns="1" topLeftCell="A13">
      <pane xSplit="1" topLeftCell="B1" activePane="topRight" state="frozen"/>
      <selection pane="topRight" activeCell="E19" sqref="E19"/>
      <pageMargins left="7.874015748031496E-2" right="7.874015748031496E-2" top="0.78740157480314965" bottom="0.78740157480314965" header="0.31496062992125984" footer="0.31496062992125984"/>
      <pageSetup paperSize="9" scale="85" orientation="landscape" r:id="rId17"/>
      <headerFooter>
        <oddHeader>&amp;C&amp;"-,Fet"&amp;14 2. studieår</oddHeader>
      </headerFooter>
    </customSheetView>
  </customSheetViews>
  <pageMargins left="7.874015748031496E-2" right="7.874015748031496E-2" top="0.78740157480314965" bottom="0.78740157480314965" header="0.31496062992125984" footer="0.31496062992125984"/>
  <pageSetup paperSize="9" scale="85" orientation="landscape" r:id="rId18"/>
  <headerFooter>
    <oddHeader>&amp;C&amp;"-,Fet"&amp;14 2. studieår</oddHeader>
  </headerFooter>
  <legacyDrawing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32"/>
  <sheetViews>
    <sheetView zoomScale="120" zoomScaleNormal="120" workbookViewId="0">
      <pane xSplit="1" topLeftCell="B1" activePane="topRight" state="frozen"/>
      <selection activeCell="AE19" sqref="AE19"/>
      <selection pane="topRight" activeCell="B36" sqref="B36"/>
    </sheetView>
  </sheetViews>
  <sheetFormatPr defaultColWidth="11.42578125" defaultRowHeight="15" x14ac:dyDescent="0.25"/>
  <cols>
    <col min="1" max="1" width="34.5703125" customWidth="1"/>
    <col min="2" max="5" width="10.28515625" customWidth="1"/>
    <col min="6" max="6" width="31.140625" customWidth="1"/>
    <col min="7" max="10" width="9.140625" customWidth="1"/>
    <col min="11" max="11" width="31.5703125" customWidth="1"/>
    <col min="12" max="15" width="9.5703125" customWidth="1"/>
    <col min="16" max="213" width="9.140625" customWidth="1"/>
  </cols>
  <sheetData>
    <row r="1" spans="1:15" ht="15.75" thickBot="1" x14ac:dyDescent="0.3">
      <c r="H1" s="19"/>
      <c r="I1" s="19"/>
      <c r="J1" s="19"/>
    </row>
    <row r="2" spans="1:15" ht="15.75" thickBot="1" x14ac:dyDescent="0.3">
      <c r="B2" s="52"/>
      <c r="C2" s="53">
        <v>2018</v>
      </c>
      <c r="D2" s="53"/>
      <c r="E2" s="53"/>
      <c r="F2" s="49"/>
      <c r="G2" s="50">
        <v>2016</v>
      </c>
      <c r="H2" s="59"/>
      <c r="I2" s="59"/>
      <c r="J2" s="60"/>
      <c r="K2" s="49"/>
      <c r="L2" s="50">
        <v>2014</v>
      </c>
      <c r="M2" s="50"/>
      <c r="N2" s="50"/>
      <c r="O2" s="51"/>
    </row>
    <row r="3" spans="1:15" s="19" customFormat="1" ht="43.5" x14ac:dyDescent="0.25">
      <c r="A3" s="29" t="s">
        <v>1</v>
      </c>
      <c r="B3" s="31" t="s">
        <v>54</v>
      </c>
      <c r="C3" s="30" t="s">
        <v>59</v>
      </c>
      <c r="D3" s="30" t="s">
        <v>55</v>
      </c>
      <c r="E3" s="30" t="s">
        <v>4</v>
      </c>
      <c r="F3" s="57" t="s">
        <v>1</v>
      </c>
      <c r="G3" s="58" t="s">
        <v>54</v>
      </c>
      <c r="H3" s="28" t="s">
        <v>59</v>
      </c>
      <c r="I3" s="28" t="s">
        <v>55</v>
      </c>
      <c r="J3" s="28" t="s">
        <v>4</v>
      </c>
      <c r="K3" s="57" t="s">
        <v>1</v>
      </c>
      <c r="L3" s="58" t="s">
        <v>54</v>
      </c>
      <c r="M3" s="28" t="s">
        <v>59</v>
      </c>
      <c r="N3" s="28" t="s">
        <v>55</v>
      </c>
      <c r="O3" s="28" t="s">
        <v>4</v>
      </c>
    </row>
    <row r="4" spans="1:15" s="19" customFormat="1" x14ac:dyDescent="0.25">
      <c r="A4" s="2" t="s">
        <v>35</v>
      </c>
      <c r="B4" s="23"/>
      <c r="C4" s="6"/>
      <c r="D4" s="6"/>
      <c r="E4" s="6"/>
      <c r="F4" s="2" t="s">
        <v>35</v>
      </c>
      <c r="G4" s="23"/>
      <c r="H4" s="6"/>
      <c r="I4" s="6"/>
      <c r="J4" s="6"/>
      <c r="K4" s="2" t="s">
        <v>35</v>
      </c>
      <c r="L4" s="23"/>
      <c r="M4" s="6"/>
      <c r="N4" s="6"/>
      <c r="O4" s="6"/>
    </row>
    <row r="5" spans="1:15" s="19" customFormat="1" x14ac:dyDescent="0.25">
      <c r="A5" s="2" t="s">
        <v>49</v>
      </c>
      <c r="B5" s="54">
        <v>30</v>
      </c>
      <c r="C5" s="44"/>
      <c r="D5" s="44"/>
      <c r="E5" s="44"/>
      <c r="F5" s="2" t="s">
        <v>49</v>
      </c>
      <c r="G5" s="23">
        <v>30</v>
      </c>
      <c r="H5" s="6"/>
      <c r="I5" s="6"/>
      <c r="J5" s="6"/>
      <c r="K5" s="2" t="s">
        <v>49</v>
      </c>
      <c r="L5" s="23">
        <v>30</v>
      </c>
      <c r="M5" s="6"/>
      <c r="N5" s="6"/>
      <c r="O5" s="6"/>
    </row>
    <row r="6" spans="1:15" x14ac:dyDescent="0.25">
      <c r="A6" s="1" t="s">
        <v>48</v>
      </c>
      <c r="B6" s="24">
        <v>1</v>
      </c>
      <c r="C6" s="44"/>
      <c r="D6" s="44"/>
      <c r="E6" s="44"/>
      <c r="F6" s="1" t="s">
        <v>48</v>
      </c>
      <c r="G6" s="24">
        <v>1</v>
      </c>
      <c r="H6" s="6">
        <v>8</v>
      </c>
      <c r="I6" s="6"/>
      <c r="J6" s="6"/>
      <c r="K6" s="1" t="s">
        <v>48</v>
      </c>
      <c r="L6" s="24">
        <v>1</v>
      </c>
      <c r="M6" s="6">
        <v>8</v>
      </c>
      <c r="N6" s="6"/>
      <c r="O6" s="6"/>
    </row>
    <row r="7" spans="1:15" x14ac:dyDescent="0.25">
      <c r="A7" s="1" t="s">
        <v>78</v>
      </c>
      <c r="B7" s="24"/>
      <c r="C7" s="44">
        <v>54</v>
      </c>
      <c r="D7" s="44">
        <v>36</v>
      </c>
      <c r="E7" s="44"/>
      <c r="F7" s="1" t="s">
        <v>90</v>
      </c>
      <c r="G7" s="24">
        <v>14</v>
      </c>
      <c r="H7" s="13">
        <v>24</v>
      </c>
      <c r="I7" s="56">
        <v>18</v>
      </c>
      <c r="J7" s="13"/>
      <c r="K7" s="1" t="s">
        <v>106</v>
      </c>
      <c r="L7" s="24">
        <v>14</v>
      </c>
      <c r="M7" s="6">
        <v>24</v>
      </c>
      <c r="N7" s="6">
        <v>20</v>
      </c>
      <c r="O7" s="6"/>
    </row>
    <row r="8" spans="1:15" x14ac:dyDescent="0.25">
      <c r="A8" s="1" t="s">
        <v>80</v>
      </c>
      <c r="B8" s="24"/>
      <c r="C8" s="44"/>
      <c r="D8" s="44">
        <v>4</v>
      </c>
      <c r="E8" s="44"/>
      <c r="F8" s="1" t="s">
        <v>91</v>
      </c>
      <c r="G8" s="24">
        <v>6</v>
      </c>
      <c r="H8" s="13">
        <v>10</v>
      </c>
      <c r="I8" s="13">
        <v>6</v>
      </c>
      <c r="J8" s="13"/>
      <c r="K8" s="1" t="s">
        <v>91</v>
      </c>
      <c r="L8" s="24">
        <v>6</v>
      </c>
      <c r="M8" s="13">
        <v>10</v>
      </c>
      <c r="N8" s="6"/>
      <c r="O8" s="6"/>
    </row>
    <row r="9" spans="1:15" x14ac:dyDescent="0.25">
      <c r="A9" s="1" t="s">
        <v>76</v>
      </c>
      <c r="B9" s="24"/>
      <c r="C9" s="44">
        <v>2</v>
      </c>
      <c r="D9" s="44"/>
      <c r="E9" s="44"/>
      <c r="F9" s="1" t="s">
        <v>92</v>
      </c>
      <c r="G9" s="24">
        <v>4</v>
      </c>
      <c r="H9" s="6">
        <v>10</v>
      </c>
      <c r="I9" s="13"/>
      <c r="J9" s="13"/>
      <c r="K9" s="1" t="s">
        <v>92</v>
      </c>
      <c r="L9" s="24">
        <v>4</v>
      </c>
      <c r="M9" s="6">
        <v>10</v>
      </c>
      <c r="N9" s="6"/>
      <c r="O9" s="6"/>
    </row>
    <row r="10" spans="1:15" x14ac:dyDescent="0.25">
      <c r="A10" s="1" t="s">
        <v>89</v>
      </c>
      <c r="B10" s="24"/>
      <c r="C10" s="44"/>
      <c r="D10" s="43">
        <v>2</v>
      </c>
      <c r="E10" s="43"/>
      <c r="F10" s="1" t="s">
        <v>93</v>
      </c>
      <c r="G10" s="24">
        <v>5</v>
      </c>
      <c r="H10" s="6"/>
      <c r="I10" s="13">
        <v>10</v>
      </c>
      <c r="J10" s="13"/>
      <c r="K10" s="1" t="s">
        <v>107</v>
      </c>
      <c r="L10" s="24">
        <v>5</v>
      </c>
      <c r="M10" s="6"/>
      <c r="N10" s="6">
        <v>12</v>
      </c>
      <c r="O10" s="6"/>
    </row>
    <row r="11" spans="1:15" x14ac:dyDescent="0.25">
      <c r="A11" s="1" t="s">
        <v>88</v>
      </c>
      <c r="B11" s="24"/>
      <c r="C11" s="44"/>
      <c r="D11" s="43">
        <v>2</v>
      </c>
      <c r="E11" s="43"/>
      <c r="F11" s="1" t="s">
        <v>94</v>
      </c>
      <c r="G11" s="24"/>
      <c r="H11" s="6"/>
      <c r="I11" s="13"/>
      <c r="J11" s="13">
        <v>20</v>
      </c>
      <c r="K11" s="1" t="s">
        <v>16</v>
      </c>
      <c r="L11" s="24"/>
      <c r="M11" s="6"/>
      <c r="N11" s="6"/>
      <c r="O11" s="6">
        <v>20</v>
      </c>
    </row>
    <row r="12" spans="1:15" x14ac:dyDescent="0.25">
      <c r="A12" s="1"/>
      <c r="B12" s="24"/>
      <c r="C12" s="44"/>
      <c r="D12" s="43"/>
      <c r="E12" s="43"/>
      <c r="F12" s="1" t="s">
        <v>95</v>
      </c>
      <c r="G12" s="24"/>
      <c r="H12" s="6"/>
      <c r="I12" s="13">
        <v>10</v>
      </c>
      <c r="J12" s="13"/>
      <c r="K12" s="1"/>
      <c r="L12" s="24"/>
      <c r="M12" s="6"/>
      <c r="N12" s="6"/>
      <c r="O12" s="6"/>
    </row>
    <row r="13" spans="1:15" x14ac:dyDescent="0.25">
      <c r="A13" s="1"/>
      <c r="B13" s="24"/>
      <c r="C13" s="44"/>
      <c r="D13" s="43"/>
      <c r="E13" s="43"/>
      <c r="F13" s="1" t="s">
        <v>61</v>
      </c>
      <c r="G13" s="24"/>
      <c r="H13" s="6"/>
      <c r="I13" s="13">
        <v>10</v>
      </c>
      <c r="J13" s="13"/>
      <c r="K13" s="1"/>
      <c r="L13" s="24"/>
      <c r="M13" s="6"/>
      <c r="N13" s="6"/>
      <c r="O13" s="6"/>
    </row>
    <row r="14" spans="1:15" x14ac:dyDescent="0.25">
      <c r="A14" s="1"/>
      <c r="B14" s="24"/>
      <c r="C14" s="44"/>
      <c r="D14" s="43"/>
      <c r="E14" s="43"/>
      <c r="F14" s="1" t="s">
        <v>60</v>
      </c>
      <c r="G14" s="24"/>
      <c r="H14" s="6"/>
      <c r="I14" s="13">
        <v>2</v>
      </c>
      <c r="J14" s="13"/>
      <c r="K14" s="1"/>
      <c r="L14" s="24"/>
      <c r="M14" s="6"/>
      <c r="N14" s="6"/>
      <c r="O14" s="6"/>
    </row>
    <row r="15" spans="1:15" x14ac:dyDescent="0.25">
      <c r="A15" s="1"/>
      <c r="B15" s="24"/>
      <c r="C15" s="44"/>
      <c r="D15" s="43"/>
      <c r="E15" s="43"/>
      <c r="F15" s="1"/>
      <c r="G15" s="24"/>
      <c r="H15" s="6"/>
      <c r="I15" s="13"/>
      <c r="J15" s="13"/>
      <c r="K15" s="1"/>
      <c r="L15" s="24"/>
      <c r="M15" s="6"/>
      <c r="N15" s="6"/>
      <c r="O15" s="6"/>
    </row>
    <row r="16" spans="1:15" x14ac:dyDescent="0.25">
      <c r="A16" s="2" t="s">
        <v>71</v>
      </c>
      <c r="B16" s="54">
        <v>20</v>
      </c>
      <c r="C16" s="44"/>
      <c r="D16" s="43"/>
      <c r="E16" s="43"/>
      <c r="F16" s="2" t="s">
        <v>96</v>
      </c>
      <c r="G16" s="23"/>
      <c r="H16" s="6"/>
      <c r="I16" s="13"/>
      <c r="J16" s="13"/>
      <c r="K16" s="2" t="s">
        <v>96</v>
      </c>
      <c r="L16" s="23"/>
      <c r="M16" s="6"/>
      <c r="N16" s="6"/>
      <c r="O16" s="6"/>
    </row>
    <row r="17" spans="1:15" x14ac:dyDescent="0.25">
      <c r="A17" s="2" t="s">
        <v>70</v>
      </c>
      <c r="B17" s="54">
        <v>12</v>
      </c>
      <c r="C17" s="44"/>
      <c r="D17" s="43"/>
      <c r="E17" s="43"/>
      <c r="F17" s="2" t="s">
        <v>97</v>
      </c>
      <c r="G17" s="23">
        <v>20</v>
      </c>
      <c r="H17" s="6"/>
      <c r="I17" s="13"/>
      <c r="J17" s="13"/>
      <c r="K17" s="2" t="s">
        <v>97</v>
      </c>
      <c r="L17" s="23">
        <v>20</v>
      </c>
      <c r="M17" s="6"/>
      <c r="N17" s="6"/>
      <c r="O17" s="6"/>
    </row>
    <row r="18" spans="1:15" x14ac:dyDescent="0.25">
      <c r="A18" s="1" t="s">
        <v>21</v>
      </c>
      <c r="B18" s="24">
        <v>6</v>
      </c>
      <c r="C18" s="44">
        <v>26</v>
      </c>
      <c r="D18" s="43">
        <v>20</v>
      </c>
      <c r="E18" s="43"/>
      <c r="F18" s="1" t="s">
        <v>21</v>
      </c>
      <c r="G18" s="24">
        <v>6</v>
      </c>
      <c r="H18" s="6">
        <v>24</v>
      </c>
      <c r="I18" s="13">
        <v>20</v>
      </c>
      <c r="J18" s="13"/>
      <c r="K18" s="1" t="s">
        <v>21</v>
      </c>
      <c r="L18" s="24">
        <v>6</v>
      </c>
      <c r="M18" s="6">
        <v>24</v>
      </c>
      <c r="N18" s="6">
        <v>20</v>
      </c>
      <c r="O18" s="6"/>
    </row>
    <row r="19" spans="1:15" x14ac:dyDescent="0.25">
      <c r="A19" s="1" t="s">
        <v>22</v>
      </c>
      <c r="B19" s="24">
        <v>6</v>
      </c>
      <c r="C19" s="44">
        <v>16</v>
      </c>
      <c r="D19" s="43">
        <v>16</v>
      </c>
      <c r="E19" s="43"/>
      <c r="F19" s="1" t="s">
        <v>22</v>
      </c>
      <c r="G19" s="24">
        <v>6</v>
      </c>
      <c r="H19" s="6">
        <v>16</v>
      </c>
      <c r="I19" s="13">
        <v>16</v>
      </c>
      <c r="J19" s="13"/>
      <c r="K19" s="1" t="s">
        <v>22</v>
      </c>
      <c r="L19" s="24">
        <v>6</v>
      </c>
      <c r="M19" s="6">
        <v>16</v>
      </c>
      <c r="N19" s="6">
        <v>12</v>
      </c>
      <c r="O19" s="6"/>
    </row>
    <row r="20" spans="1:15" x14ac:dyDescent="0.25">
      <c r="A20" s="2" t="s">
        <v>72</v>
      </c>
      <c r="B20" s="24"/>
      <c r="C20" s="44"/>
      <c r="D20" s="43"/>
      <c r="E20" s="43"/>
      <c r="F20" s="1"/>
      <c r="G20" s="24"/>
      <c r="H20" s="6"/>
      <c r="I20" s="13"/>
      <c r="J20" s="13"/>
      <c r="K20" s="1"/>
      <c r="L20" s="24"/>
      <c r="M20" s="6"/>
      <c r="N20" s="6"/>
      <c r="O20" s="6"/>
    </row>
    <row r="21" spans="1:15" x14ac:dyDescent="0.25">
      <c r="A21" s="2" t="s">
        <v>73</v>
      </c>
      <c r="B21" s="24"/>
      <c r="C21" s="44"/>
      <c r="D21" s="43"/>
      <c r="E21" s="43"/>
      <c r="F21" s="1"/>
      <c r="G21" s="24"/>
      <c r="H21" s="6"/>
      <c r="I21" s="13"/>
      <c r="J21" s="13"/>
      <c r="K21" s="1"/>
      <c r="L21" s="24"/>
      <c r="M21" s="6"/>
      <c r="N21" s="6"/>
      <c r="O21" s="6"/>
    </row>
    <row r="22" spans="1:15" x14ac:dyDescent="0.25">
      <c r="A22" s="1" t="s">
        <v>23</v>
      </c>
      <c r="B22" s="54">
        <v>8</v>
      </c>
      <c r="C22" s="44">
        <v>16</v>
      </c>
      <c r="D22" s="43">
        <v>8</v>
      </c>
      <c r="E22" s="43"/>
      <c r="F22" s="1" t="s">
        <v>23</v>
      </c>
      <c r="G22" s="24">
        <v>8</v>
      </c>
      <c r="H22" s="6">
        <v>16</v>
      </c>
      <c r="I22" s="13">
        <v>8</v>
      </c>
      <c r="J22" s="13"/>
      <c r="K22" s="1" t="s">
        <v>23</v>
      </c>
      <c r="L22" s="24">
        <v>8</v>
      </c>
      <c r="M22" s="6">
        <v>16</v>
      </c>
      <c r="N22" s="6"/>
      <c r="O22" s="6"/>
    </row>
    <row r="23" spans="1:15" x14ac:dyDescent="0.25">
      <c r="A23" s="1"/>
      <c r="B23" s="24"/>
      <c r="C23" s="44"/>
      <c r="D23" s="44"/>
      <c r="E23" s="44"/>
      <c r="F23" s="1"/>
      <c r="G23" s="24"/>
      <c r="H23" s="6"/>
      <c r="I23" s="6"/>
      <c r="J23" s="6"/>
      <c r="K23" s="1"/>
      <c r="L23" s="24"/>
      <c r="M23" s="6"/>
      <c r="N23" s="6"/>
      <c r="O23" s="6"/>
    </row>
    <row r="24" spans="1:15" x14ac:dyDescent="0.25">
      <c r="A24" s="1" t="s">
        <v>77</v>
      </c>
      <c r="B24" s="24"/>
      <c r="C24" s="44">
        <v>10</v>
      </c>
      <c r="D24" s="44"/>
      <c r="E24" s="44"/>
      <c r="F24" s="1" t="s">
        <v>30</v>
      </c>
      <c r="G24" s="24"/>
      <c r="H24" s="6">
        <v>12</v>
      </c>
      <c r="I24" s="6"/>
      <c r="J24" s="6"/>
      <c r="K24" s="1" t="s">
        <v>30</v>
      </c>
      <c r="L24" s="24"/>
      <c r="M24" s="6">
        <v>12</v>
      </c>
      <c r="N24" s="6"/>
      <c r="O24" s="6"/>
    </row>
    <row r="25" spans="1:15" s="5" customFormat="1" x14ac:dyDescent="0.25">
      <c r="A25" s="1"/>
      <c r="B25" s="24"/>
      <c r="C25" s="6"/>
      <c r="D25" s="6"/>
      <c r="E25" s="6"/>
      <c r="F25" s="1"/>
      <c r="G25" s="24"/>
      <c r="H25" s="6"/>
      <c r="I25" s="6"/>
      <c r="J25" s="6"/>
      <c r="K25" s="1"/>
      <c r="L25" s="24"/>
      <c r="M25" s="6"/>
      <c r="N25" s="6"/>
      <c r="O25" s="6"/>
    </row>
    <row r="26" spans="1:15" x14ac:dyDescent="0.25">
      <c r="A26" s="4" t="s">
        <v>3</v>
      </c>
      <c r="B26" s="23">
        <f>B5+B16</f>
        <v>50</v>
      </c>
      <c r="C26" s="7">
        <f>SUM(C4:C22)</f>
        <v>114</v>
      </c>
      <c r="D26" s="7">
        <f>SUM(D4:D22)</f>
        <v>88</v>
      </c>
      <c r="E26" s="7"/>
      <c r="F26" s="4" t="s">
        <v>3</v>
      </c>
      <c r="G26" s="23">
        <f>G5+G17</f>
        <v>50</v>
      </c>
      <c r="H26" s="7">
        <f>SUM(H4:H22)</f>
        <v>108</v>
      </c>
      <c r="I26" s="7">
        <f>SUM(I4:I22)</f>
        <v>100</v>
      </c>
      <c r="J26" s="7">
        <f>SUM(J4:J22)</f>
        <v>20</v>
      </c>
      <c r="K26" s="4" t="s">
        <v>3</v>
      </c>
      <c r="L26" s="23">
        <f>L5+L17</f>
        <v>50</v>
      </c>
      <c r="M26" s="7">
        <f>SUM(M4:M22)</f>
        <v>108</v>
      </c>
      <c r="N26" s="7">
        <f>SUM(N4:N22)</f>
        <v>64</v>
      </c>
      <c r="O26" s="7">
        <f>SUM(O4:O22)</f>
        <v>20</v>
      </c>
    </row>
    <row r="27" spans="1:15" x14ac:dyDescent="0.25">
      <c r="A27" s="1"/>
      <c r="B27" s="24"/>
      <c r="C27" s="3"/>
      <c r="D27" s="3"/>
      <c r="E27" s="3"/>
      <c r="F27" s="1"/>
      <c r="G27" s="24"/>
      <c r="H27" s="3"/>
      <c r="I27" s="3"/>
      <c r="J27" s="3"/>
      <c r="K27" s="1"/>
      <c r="L27" s="24"/>
      <c r="M27" s="3"/>
      <c r="N27" s="3"/>
      <c r="O27" s="3"/>
    </row>
    <row r="28" spans="1:15" ht="15.75" thickBot="1" x14ac:dyDescent="0.3">
      <c r="E28" s="5"/>
    </row>
    <row r="29" spans="1:15" x14ac:dyDescent="0.25">
      <c r="A29" s="73" t="s">
        <v>102</v>
      </c>
      <c r="B29" s="74"/>
      <c r="C29" s="75">
        <f>C26+D26+E26</f>
        <v>202</v>
      </c>
      <c r="D29" s="74"/>
      <c r="E29" s="74"/>
      <c r="F29" s="74"/>
      <c r="G29" s="74"/>
      <c r="H29" s="75">
        <f>H26+I26+J26</f>
        <v>228</v>
      </c>
      <c r="I29" s="74"/>
      <c r="J29" s="74"/>
      <c r="K29" s="74"/>
      <c r="L29" s="74"/>
      <c r="M29" s="76">
        <f>M26+N26+O26</f>
        <v>192</v>
      </c>
    </row>
    <row r="30" spans="1:15" ht="15.75" thickBot="1" x14ac:dyDescent="0.3">
      <c r="A30" s="77" t="s">
        <v>103</v>
      </c>
      <c r="B30" s="78"/>
      <c r="C30" s="78">
        <f>C29/B26</f>
        <v>4.04</v>
      </c>
      <c r="D30" s="78"/>
      <c r="E30" s="78"/>
      <c r="F30" s="78"/>
      <c r="G30" s="78"/>
      <c r="H30" s="78">
        <f>H29/G26</f>
        <v>4.5599999999999996</v>
      </c>
      <c r="I30" s="78"/>
      <c r="J30" s="78"/>
      <c r="K30" s="78"/>
      <c r="L30" s="78"/>
      <c r="M30" s="79">
        <f>M29/L26</f>
        <v>3.84</v>
      </c>
    </row>
    <row r="31" spans="1:15" ht="72" customHeight="1" x14ac:dyDescent="0.25"/>
    <row r="32" spans="1:15" x14ac:dyDescent="0.25">
      <c r="A32" s="42"/>
    </row>
  </sheetData>
  <sheetProtection selectLockedCells="1"/>
  <customSheetViews>
    <customSheetView guid="{1283C6B5-B05C-447B-8854-CDB081C03FD4}" scale="90" fitToPage="1" hiddenColumns="1">
      <pane xSplit="1" topLeftCell="B1" activePane="topRight" state="frozen"/>
      <selection pane="topRight" activeCell="D25" sqref="D25"/>
      <pageMargins left="7.874015748031496E-2" right="7.874015748031496E-2" top="0.78740157480314965" bottom="0.78740157480314965" header="0.31496062992125984" footer="0.31496062992125984"/>
      <pageSetup paperSize="9" scale="28" orientation="landscape" r:id="rId1"/>
      <headerFooter>
        <oddHeader>&amp;C&amp;"-,Fet"&amp;14 3. studieår</oddHeader>
      </headerFooter>
    </customSheetView>
    <customSheetView guid="{749D43A3-052D-442F-AE88-F6CCB83A1282}" scale="90" fitToPage="1" hiddenColumns="1" topLeftCell="A4">
      <pane xSplit="1" topLeftCell="R1" activePane="topRight" state="frozen"/>
      <selection pane="topRight" activeCell="O14" sqref="O14"/>
      <pageMargins left="7.874015748031496E-2" right="7.874015748031496E-2" top="0.78740157480314965" bottom="0.78740157480314965" header="0.31496062992125984" footer="0.31496062992125984"/>
      <pageSetup paperSize="9" scale="28" orientation="landscape" r:id="rId2"/>
      <headerFooter>
        <oddHeader>&amp;C&amp;"-,Fet"&amp;14 3. studieår</oddHeader>
      </headerFooter>
    </customSheetView>
    <customSheetView guid="{F38A39FA-EF57-4062-A2AD-F3BEB88C5762}" fitToPage="1" hiddenColumns="1">
      <selection activeCell="E20" sqref="E20"/>
      <pageMargins left="7.874015748031496E-2" right="7.874015748031496E-2" top="0.78740157480314965" bottom="0.78740157480314965" header="0.31496062992125984" footer="0.31496062992125984"/>
      <pageSetup paperSize="9" scale="84" orientation="landscape" r:id="rId3"/>
      <headerFooter>
        <oddHeader>&amp;C&amp;"-,Fet"&amp;14 3. studieår</oddHeader>
      </headerFooter>
    </customSheetView>
    <customSheetView guid="{83C69039-3E29-46E1-85FB-B9165E0BFA91}" fitToPage="1" hiddenColumns="1" topLeftCell="L4">
      <selection activeCell="L15" sqref="A15:XFD15"/>
      <pageMargins left="7.874015748031496E-2" right="7.874015748031496E-2" top="0.78740157480314965" bottom="0.78740157480314965" header="0.31496062992125984" footer="0.31496062992125984"/>
      <pageSetup paperSize="9" scale="46" orientation="landscape" r:id="rId4"/>
      <headerFooter>
        <oddHeader>&amp;C&amp;"-,Fet"&amp;14 3. studieår</oddHeader>
      </headerFooter>
    </customSheetView>
    <customSheetView guid="{C1FECEF4-D739-4F39-9B89-CF4C04A77A9B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5"/>
      <headerFooter>
        <oddHeader>&amp;C&amp;"-,Fet"&amp;14 3. studieår</oddHeader>
      </headerFooter>
    </customSheetView>
    <customSheetView guid="{1241DC17-BD41-46C5-9DB1-684763A09F24}" fitToPage="1" hiddenColumns="1" topLeftCell="A4">
      <selection activeCell="O37" sqref="O37"/>
      <pageMargins left="7.874015748031496E-2" right="7.874015748031496E-2" top="0.78740157480314965" bottom="0.78740157480314965" header="0.31496062992125984" footer="0.31496062992125984"/>
      <pageSetup paperSize="9" scale="46" orientation="landscape" r:id="rId6"/>
      <headerFooter>
        <oddHeader>&amp;C&amp;"-,Fet"&amp;14 3. studieår</oddHeader>
      </headerFooter>
    </customSheetView>
    <customSheetView guid="{91227156-ECBD-48FD-8964-78F3608400FC}" fitToPage="1" hiddenRows="1" hiddenColumns="1">
      <selection activeCell="G18" sqref="G18"/>
      <pageMargins left="7.874015748031496E-2" right="7.874015748031496E-2" top="0.78740157480314965" bottom="0.78740157480314965" header="0.31496062992125984" footer="0.31496062992125984"/>
      <pageSetup paperSize="9" scale="84" orientation="landscape" r:id="rId7"/>
      <headerFooter>
        <oddHeader>&amp;C&amp;"-,Fet"&amp;14 3. studieår</oddHeader>
      </headerFooter>
    </customSheetView>
    <customSheetView guid="{B76C0EA9-E79B-4DA2-9ADE-66DB47109F8F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8"/>
      <headerFooter>
        <oddHeader>&amp;C&amp;"-,Fet"&amp;14 3. studieår</oddHeader>
      </headerFooter>
    </customSheetView>
    <customSheetView guid="{726FF687-50E0-4F8A-BCCB-6DA9E6D367D4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9"/>
      <headerFooter>
        <oddHeader>&amp;C&amp;"-,Fet"&amp;14 3. studieår</oddHeader>
      </headerFooter>
    </customSheetView>
    <customSheetView guid="{BB9ED292-532F-438C-A4A6-F8D66D70E0E7}" fitToPage="1" hiddenRows="1" hiddenColumns="1">
      <selection activeCell="L15" sqref="L15"/>
      <pageMargins left="7.874015748031496E-2" right="7.874015748031496E-2" top="0.78740157480314965" bottom="0.78740157480314965" header="0.31496062992125984" footer="0.31496062992125984"/>
      <pageSetup paperSize="9" scale="84" orientation="landscape" r:id="rId10"/>
      <headerFooter>
        <oddHeader>&amp;C&amp;"-,Fet"&amp;14 3. studieår</oddHeader>
      </headerFooter>
    </customSheetView>
    <customSheetView guid="{7AE955BB-7BF8-4CA4-ABF1-6A0BB53A48AD}" fitToPage="1" hiddenRows="1" hiddenColumns="1" topLeftCell="A3">
      <pane xSplit="1" topLeftCell="B1" activePane="topRight" state="frozen"/>
      <selection pane="topRight" activeCell="A3" sqref="A1:A1048576"/>
      <pageMargins left="7.874015748031496E-2" right="7.874015748031496E-2" top="0.78740157480314965" bottom="0.78740157480314965" header="0.31496062992125984" footer="0.31496062992125984"/>
      <pageSetup paperSize="9" scale="84" orientation="landscape" r:id="rId11"/>
      <headerFooter>
        <oddHeader>&amp;C&amp;"-,Fet"&amp;14 3. studieår</oddHeader>
      </headerFooter>
    </customSheetView>
    <customSheetView guid="{43EFFC0A-CCC0-43DD-A273-4AF58757EC00}" fitToPage="1" hiddenColumns="1">
      <selection activeCell="K25" sqref="K25"/>
      <pageMargins left="7.874015748031496E-2" right="7.874015748031496E-2" top="0.78740157480314965" bottom="0.78740157480314965" header="0.31496062992125984" footer="0.31496062992125984"/>
      <pageSetup paperSize="9" scale="84" orientation="landscape" r:id="rId12"/>
      <headerFooter>
        <oddHeader>&amp;C&amp;"-,Fet"&amp;14 3. studieår</oddHeader>
      </headerFooter>
    </customSheetView>
    <customSheetView guid="{E5349645-7714-4437-B9BC-26ED822E5BC5}" scale="90" fitToPage="1" hiddenColumns="1">
      <pane xSplit="1" topLeftCell="E1" activePane="topRight" state="frozen"/>
      <selection pane="topRight" activeCell="AE17" sqref="AE17"/>
      <pageMargins left="7.874015748031496E-2" right="7.874015748031496E-2" top="0.78740157480314965" bottom="0.78740157480314965" header="0.31496062992125984" footer="0.31496062992125984"/>
      <pageSetup paperSize="9" scale="28" orientation="landscape" r:id="rId13"/>
      <headerFooter>
        <oddHeader>&amp;C&amp;"-,Fet"&amp;14 3. studieår</oddHeader>
      </headerFooter>
    </customSheetView>
    <customSheetView guid="{46AB9545-8BEE-4A2F-B820-9F80AC24A11B}" scale="90" fitToPage="1" hiddenColumns="1">
      <pane xSplit="1" topLeftCell="D1" activePane="topRight" state="frozen"/>
      <selection pane="topRight" activeCell="K23" sqref="K23"/>
      <pageMargins left="7.874015748031496E-2" right="7.874015748031496E-2" top="0.78740157480314965" bottom="0.78740157480314965" header="0.31496062992125984" footer="0.31496062992125984"/>
      <pageSetup paperSize="9" scale="28" orientation="landscape" r:id="rId14"/>
      <headerFooter>
        <oddHeader>&amp;C&amp;"-,Fet"&amp;14 3. studieår</oddHeader>
      </headerFooter>
    </customSheetView>
    <customSheetView guid="{F727610F-D041-4412-A81F-AFD013C44971}" fitToPage="1" hiddenColumns="1">
      <pane xSplit="1" topLeftCell="B1" activePane="topRight" state="frozen"/>
      <selection pane="topRight" activeCell="E18" sqref="E18"/>
      <pageMargins left="7.874015748031496E-2" right="7.874015748031496E-2" top="0.78740157480314965" bottom="0.78740157480314965" header="0.31496062992125984" footer="0.31496062992125984"/>
      <pageSetup paperSize="9" scale="28" orientation="landscape" r:id="rId15"/>
      <headerFooter>
        <oddHeader>&amp;C&amp;"-,Fet"&amp;14 3. studieår</oddHeader>
      </headerFooter>
    </customSheetView>
    <customSheetView guid="{F170D8DF-3539-4353-BD8B-1F5EB452DAE5}" fitToPage="1" hiddenColumns="1" topLeftCell="A7">
      <pane xSplit="1" topLeftCell="S1" activePane="topRight" state="frozen"/>
      <selection pane="topRight" activeCell="E18" sqref="E18"/>
      <pageMargins left="7.874015748031496E-2" right="7.874015748031496E-2" top="0.78740157480314965" bottom="0.78740157480314965" header="0.31496062992125984" footer="0.31496062992125984"/>
      <pageSetup paperSize="9" scale="28" orientation="landscape" r:id="rId16"/>
      <headerFooter>
        <oddHeader>&amp;C&amp;"-,Fet"&amp;14 3. studieår</oddHeader>
      </headerFooter>
    </customSheetView>
    <customSheetView guid="{CB7E9FB3-C7A3-44DE-98E4-19C23B487785}" fitToPage="1" hiddenColumns="1" topLeftCell="A7">
      <pane xSplit="1" topLeftCell="B1" activePane="topRight" state="frozen"/>
      <selection pane="topRight" activeCell="E14" sqref="E14"/>
      <pageMargins left="7.874015748031496E-2" right="7.874015748031496E-2" top="0.78740157480314965" bottom="0.78740157480314965" header="0.31496062992125984" footer="0.31496062992125984"/>
      <pageSetup paperSize="9" scale="28" orientation="landscape" r:id="rId17"/>
      <headerFooter>
        <oddHeader>&amp;C&amp;"-,Fet"&amp;14 3. studieår</oddHeader>
      </headerFooter>
    </customSheetView>
  </customSheetViews>
  <pageMargins left="7.874015748031496E-2" right="7.874015748031496E-2" top="0.78740157480314965" bottom="0.78740157480314965" header="0.31496062992125984" footer="0.31496062992125984"/>
  <pageSetup paperSize="9" scale="28" orientation="landscape" r:id="rId18"/>
  <headerFooter>
    <oddHeader>&amp;C&amp;"-,Fet"&amp;14 3. studieår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K34"/>
  <sheetViews>
    <sheetView zoomScale="140" zoomScaleNormal="140" workbookViewId="0">
      <pane xSplit="1" topLeftCell="B1" activePane="topRight" state="frozen"/>
      <selection activeCell="A7" sqref="A7"/>
      <selection pane="topRight" activeCell="C15" sqref="C15"/>
    </sheetView>
  </sheetViews>
  <sheetFormatPr defaultColWidth="11.42578125" defaultRowHeight="15" x14ac:dyDescent="0.25"/>
  <cols>
    <col min="1" max="1" width="34.85546875" customWidth="1"/>
    <col min="2" max="2" width="9.85546875" customWidth="1"/>
    <col min="3" max="3" width="13.5703125" customWidth="1"/>
    <col min="4" max="4" width="10.28515625" customWidth="1"/>
    <col min="5" max="5" width="18.85546875" customWidth="1"/>
    <col min="6" max="6" width="13.5703125" customWidth="1"/>
    <col min="7" max="7" width="10.28515625" customWidth="1"/>
    <col min="8" max="8" width="13.85546875" customWidth="1"/>
    <col min="9" max="9" width="13.5703125" customWidth="1"/>
    <col min="10" max="10" width="10.28515625" customWidth="1"/>
    <col min="11" max="219" width="9.140625" customWidth="1"/>
  </cols>
  <sheetData>
    <row r="1" spans="1:11" ht="15.75" thickBot="1" x14ac:dyDescent="0.3">
      <c r="B1" s="49"/>
      <c r="C1" s="50"/>
      <c r="D1" s="50">
        <v>2018</v>
      </c>
      <c r="E1" s="49"/>
      <c r="F1" s="50">
        <v>2016</v>
      </c>
      <c r="G1" s="51"/>
      <c r="H1" s="50"/>
      <c r="I1" s="50"/>
      <c r="J1" s="50"/>
    </row>
    <row r="2" spans="1:11" s="19" customFormat="1" ht="76.5" customHeight="1" x14ac:dyDescent="0.25">
      <c r="A2" s="26" t="s">
        <v>1</v>
      </c>
      <c r="B2" s="47" t="s">
        <v>54</v>
      </c>
      <c r="C2" s="28" t="s">
        <v>2</v>
      </c>
      <c r="D2" s="28" t="s">
        <v>55</v>
      </c>
      <c r="E2" s="47" t="s">
        <v>54</v>
      </c>
      <c r="F2" s="28" t="s">
        <v>2</v>
      </c>
      <c r="G2" s="28" t="s">
        <v>55</v>
      </c>
      <c r="H2" s="27" t="s">
        <v>54</v>
      </c>
      <c r="I2" s="28" t="s">
        <v>2</v>
      </c>
      <c r="J2" s="28" t="s">
        <v>55</v>
      </c>
      <c r="K2"/>
    </row>
    <row r="3" spans="1:11" s="19" customFormat="1" ht="57.75" customHeight="1" x14ac:dyDescent="0.25">
      <c r="A3" s="9" t="s">
        <v>37</v>
      </c>
      <c r="B3" s="21"/>
      <c r="C3" s="6"/>
      <c r="D3" s="6"/>
      <c r="E3" s="21"/>
      <c r="F3" s="6"/>
      <c r="G3" s="6"/>
      <c r="H3" s="21"/>
      <c r="I3" s="6"/>
      <c r="J3" s="6"/>
      <c r="K3"/>
    </row>
    <row r="4" spans="1:11" x14ac:dyDescent="0.25">
      <c r="A4" s="9" t="s">
        <v>46</v>
      </c>
      <c r="B4" s="21">
        <v>30</v>
      </c>
      <c r="C4" s="44"/>
      <c r="D4" s="44"/>
      <c r="E4" s="21">
        <v>30</v>
      </c>
      <c r="F4" s="6"/>
      <c r="G4" s="6"/>
      <c r="H4" s="21">
        <v>30</v>
      </c>
      <c r="I4" s="6"/>
      <c r="J4" s="6"/>
    </row>
    <row r="5" spans="1:11" x14ac:dyDescent="0.25">
      <c r="A5" s="9" t="s">
        <v>64</v>
      </c>
      <c r="B5" s="21"/>
      <c r="C5" s="43">
        <v>3</v>
      </c>
      <c r="D5" s="43"/>
      <c r="E5" s="21"/>
      <c r="F5" s="13">
        <v>3</v>
      </c>
      <c r="G5" s="13"/>
      <c r="H5" s="21"/>
      <c r="I5" s="6"/>
      <c r="J5" s="6"/>
    </row>
    <row r="6" spans="1:11" x14ac:dyDescent="0.25">
      <c r="A6" s="8" t="s">
        <v>25</v>
      </c>
      <c r="B6" s="12">
        <v>10</v>
      </c>
      <c r="C6" s="43">
        <v>20</v>
      </c>
      <c r="D6" s="43">
        <v>18</v>
      </c>
      <c r="E6" s="12">
        <v>10</v>
      </c>
      <c r="F6" s="13">
        <v>20</v>
      </c>
      <c r="G6" s="13">
        <v>18</v>
      </c>
      <c r="H6" s="12">
        <v>10</v>
      </c>
      <c r="I6" s="32">
        <v>22</v>
      </c>
      <c r="J6" s="13">
        <v>18</v>
      </c>
    </row>
    <row r="7" spans="1:11" x14ac:dyDescent="0.25">
      <c r="A7" s="8" t="s">
        <v>26</v>
      </c>
      <c r="B7" s="12">
        <v>10</v>
      </c>
      <c r="C7" s="43">
        <v>20</v>
      </c>
      <c r="D7" s="43">
        <v>16</v>
      </c>
      <c r="E7" s="12">
        <v>10</v>
      </c>
      <c r="F7" s="13">
        <v>20</v>
      </c>
      <c r="G7" s="13">
        <v>16</v>
      </c>
      <c r="H7" s="12">
        <v>10</v>
      </c>
      <c r="I7" s="13">
        <v>24</v>
      </c>
      <c r="J7" s="13">
        <v>16</v>
      </c>
    </row>
    <row r="8" spans="1:11" x14ac:dyDescent="0.25">
      <c r="A8" s="8" t="s">
        <v>27</v>
      </c>
      <c r="B8" s="12">
        <v>10</v>
      </c>
      <c r="C8" s="43">
        <v>20</v>
      </c>
      <c r="D8" s="43">
        <v>16</v>
      </c>
      <c r="E8" s="12">
        <v>10</v>
      </c>
      <c r="F8" s="13">
        <v>20</v>
      </c>
      <c r="G8" s="13">
        <v>16</v>
      </c>
      <c r="H8" s="12">
        <v>10</v>
      </c>
      <c r="I8" s="32">
        <v>24</v>
      </c>
      <c r="J8" s="32">
        <v>16</v>
      </c>
    </row>
    <row r="9" spans="1:11" x14ac:dyDescent="0.25">
      <c r="A9" s="8" t="s">
        <v>28</v>
      </c>
      <c r="B9" s="12"/>
      <c r="C9" s="43">
        <v>0</v>
      </c>
      <c r="D9" s="43"/>
      <c r="E9" s="12"/>
      <c r="F9" s="13">
        <v>0</v>
      </c>
      <c r="G9" s="13"/>
      <c r="H9" s="12"/>
      <c r="I9" s="13">
        <v>2</v>
      </c>
      <c r="J9" s="32">
        <v>4</v>
      </c>
    </row>
    <row r="10" spans="1:11" x14ac:dyDescent="0.25">
      <c r="A10" s="8" t="s">
        <v>66</v>
      </c>
      <c r="B10" s="12"/>
      <c r="C10" s="43"/>
      <c r="D10" s="43">
        <v>9</v>
      </c>
      <c r="E10" s="12"/>
      <c r="F10" s="13"/>
      <c r="G10" s="13">
        <v>9</v>
      </c>
      <c r="H10" s="12"/>
      <c r="I10" s="13"/>
      <c r="J10" s="32">
        <v>9</v>
      </c>
    </row>
    <row r="11" spans="1:11" x14ac:dyDescent="0.25">
      <c r="A11" s="8" t="s">
        <v>65</v>
      </c>
      <c r="B11" s="12"/>
      <c r="C11" s="43">
        <v>2</v>
      </c>
      <c r="D11" s="43"/>
      <c r="E11" s="12"/>
      <c r="F11" s="13">
        <v>2</v>
      </c>
      <c r="G11" s="13"/>
      <c r="H11" s="12"/>
      <c r="I11" s="13"/>
      <c r="J11" s="32">
        <v>6</v>
      </c>
    </row>
    <row r="12" spans="1:11" x14ac:dyDescent="0.25">
      <c r="A12" s="8" t="s">
        <v>45</v>
      </c>
      <c r="B12" s="12"/>
      <c r="C12" s="43">
        <v>13</v>
      </c>
      <c r="D12" s="43"/>
      <c r="E12" s="12"/>
      <c r="F12" s="13">
        <v>13</v>
      </c>
      <c r="G12" s="13"/>
      <c r="H12" s="12"/>
      <c r="I12" s="13">
        <v>4</v>
      </c>
      <c r="J12" s="13"/>
    </row>
    <row r="13" spans="1:11" x14ac:dyDescent="0.25">
      <c r="A13" s="8" t="s">
        <v>30</v>
      </c>
      <c r="B13" s="12"/>
      <c r="C13" s="43">
        <v>6</v>
      </c>
      <c r="D13" s="43"/>
      <c r="E13" s="12"/>
      <c r="F13" s="13">
        <v>6</v>
      </c>
      <c r="G13" s="13"/>
      <c r="H13" s="12"/>
      <c r="I13" s="13">
        <v>6</v>
      </c>
      <c r="J13" s="13"/>
    </row>
    <row r="14" spans="1:11" x14ac:dyDescent="0.25">
      <c r="A14" s="8"/>
      <c r="B14" s="12"/>
      <c r="C14" s="43"/>
      <c r="D14" s="43"/>
      <c r="E14" s="12"/>
      <c r="F14" s="13"/>
      <c r="G14" s="13"/>
      <c r="H14" s="12"/>
      <c r="I14" s="13"/>
      <c r="J14" s="13"/>
    </row>
    <row r="15" spans="1:11" x14ac:dyDescent="0.25">
      <c r="A15" s="9" t="s">
        <v>36</v>
      </c>
      <c r="B15" s="21"/>
      <c r="C15" s="43"/>
      <c r="D15" s="43"/>
      <c r="E15" s="21"/>
      <c r="F15" s="13"/>
      <c r="G15" s="13"/>
      <c r="H15" s="21"/>
      <c r="I15" s="13"/>
      <c r="J15" s="13"/>
    </row>
    <row r="16" spans="1:11" x14ac:dyDescent="0.25">
      <c r="A16" s="9" t="s">
        <v>47</v>
      </c>
      <c r="B16" s="21">
        <v>10</v>
      </c>
      <c r="C16" s="43"/>
      <c r="D16" s="43"/>
      <c r="E16" s="21">
        <v>10</v>
      </c>
      <c r="F16" s="13"/>
      <c r="G16" s="13"/>
      <c r="H16" s="21">
        <v>10</v>
      </c>
      <c r="I16" s="13"/>
      <c r="J16" s="13"/>
    </row>
    <row r="17" spans="1:11" x14ac:dyDescent="0.25">
      <c r="A17" s="8" t="s">
        <v>63</v>
      </c>
      <c r="B17" s="12"/>
      <c r="C17" s="43">
        <v>2</v>
      </c>
      <c r="D17" s="43"/>
      <c r="E17" s="12"/>
      <c r="F17" s="13">
        <v>2</v>
      </c>
      <c r="G17" s="13"/>
      <c r="H17" s="12"/>
      <c r="I17" s="13">
        <v>2</v>
      </c>
      <c r="J17" s="13"/>
    </row>
    <row r="18" spans="1:11" x14ac:dyDescent="0.25">
      <c r="A18" s="8" t="s">
        <v>29</v>
      </c>
      <c r="B18" s="12">
        <v>7</v>
      </c>
      <c r="C18" s="43">
        <v>18</v>
      </c>
      <c r="D18" s="43">
        <v>8</v>
      </c>
      <c r="E18" s="12">
        <v>7</v>
      </c>
      <c r="F18" s="13">
        <v>18</v>
      </c>
      <c r="G18" s="13">
        <v>8</v>
      </c>
      <c r="H18" s="12">
        <v>7</v>
      </c>
      <c r="I18" s="13">
        <v>18</v>
      </c>
      <c r="J18" s="13">
        <v>8</v>
      </c>
    </row>
    <row r="19" spans="1:11" x14ac:dyDescent="0.25">
      <c r="A19" s="8" t="s">
        <v>108</v>
      </c>
      <c r="B19" s="12">
        <v>3</v>
      </c>
      <c r="C19" s="43">
        <v>4</v>
      </c>
      <c r="D19" s="43">
        <v>8</v>
      </c>
      <c r="E19" s="12">
        <v>3</v>
      </c>
      <c r="F19" s="13">
        <v>4</v>
      </c>
      <c r="G19" s="13">
        <v>8</v>
      </c>
      <c r="H19" s="12">
        <v>3</v>
      </c>
      <c r="I19" s="13">
        <v>4</v>
      </c>
      <c r="J19" s="13">
        <v>8</v>
      </c>
    </row>
    <row r="20" spans="1:11" ht="21" customHeight="1" x14ac:dyDescent="0.25">
      <c r="A20" s="9" t="s">
        <v>38</v>
      </c>
      <c r="B20" s="21">
        <v>10</v>
      </c>
      <c r="C20" s="43"/>
      <c r="D20" s="43"/>
      <c r="E20" s="21">
        <v>10</v>
      </c>
      <c r="F20" s="13"/>
      <c r="G20" s="13"/>
      <c r="H20" s="21">
        <v>10</v>
      </c>
      <c r="I20" s="13"/>
      <c r="J20" s="13"/>
    </row>
    <row r="21" spans="1:11" x14ac:dyDescent="0.25">
      <c r="A21" s="17" t="s">
        <v>40</v>
      </c>
      <c r="B21" s="22"/>
      <c r="C21" s="43">
        <v>3</v>
      </c>
      <c r="D21" s="43"/>
      <c r="E21" s="22"/>
      <c r="F21" s="13">
        <v>3</v>
      </c>
      <c r="G21" s="13"/>
      <c r="H21" s="22"/>
      <c r="I21" s="13">
        <v>2</v>
      </c>
      <c r="J21" s="13"/>
    </row>
    <row r="22" spans="1:11" x14ac:dyDescent="0.25">
      <c r="A22" s="8" t="s">
        <v>109</v>
      </c>
      <c r="B22" s="12">
        <v>10</v>
      </c>
      <c r="C22" s="81">
        <v>12</v>
      </c>
      <c r="D22" s="81">
        <v>8</v>
      </c>
      <c r="E22" s="12">
        <v>10</v>
      </c>
      <c r="F22" s="82">
        <v>12</v>
      </c>
      <c r="G22" s="82">
        <v>8</v>
      </c>
      <c r="H22" s="12">
        <v>10</v>
      </c>
      <c r="I22" s="82">
        <v>10</v>
      </c>
      <c r="J22" s="82">
        <v>8</v>
      </c>
    </row>
    <row r="23" spans="1:11" x14ac:dyDescent="0.25">
      <c r="A23" s="8" t="s">
        <v>24</v>
      </c>
      <c r="B23" s="12">
        <v>10</v>
      </c>
      <c r="C23" s="81">
        <v>14</v>
      </c>
      <c r="D23" s="81">
        <v>10</v>
      </c>
      <c r="E23" s="12">
        <v>10</v>
      </c>
      <c r="F23" s="82">
        <v>14</v>
      </c>
      <c r="G23" s="82">
        <v>10</v>
      </c>
      <c r="H23" s="12">
        <v>10</v>
      </c>
      <c r="I23" s="82">
        <v>12</v>
      </c>
      <c r="J23" s="82">
        <v>10</v>
      </c>
    </row>
    <row r="24" spans="1:11" x14ac:dyDescent="0.25">
      <c r="A24" s="8" t="s">
        <v>62</v>
      </c>
      <c r="B24" s="12">
        <v>10</v>
      </c>
      <c r="C24" s="81">
        <v>14</v>
      </c>
      <c r="D24" s="81">
        <v>10</v>
      </c>
      <c r="E24" s="12">
        <v>10</v>
      </c>
      <c r="F24" s="82">
        <v>12</v>
      </c>
      <c r="G24" s="82">
        <v>8</v>
      </c>
      <c r="H24" s="12">
        <v>10</v>
      </c>
      <c r="I24" s="82"/>
      <c r="J24" s="82"/>
    </row>
    <row r="25" spans="1:11" ht="23.25" customHeight="1" x14ac:dyDescent="0.25">
      <c r="A25" s="18" t="s">
        <v>68</v>
      </c>
      <c r="B25" s="12"/>
      <c r="C25" s="43">
        <v>2</v>
      </c>
      <c r="D25" s="43"/>
      <c r="E25" s="12"/>
      <c r="F25" s="13">
        <v>2</v>
      </c>
      <c r="G25" s="13"/>
      <c r="H25" s="12"/>
      <c r="I25" s="13">
        <v>3</v>
      </c>
      <c r="J25" s="13"/>
    </row>
    <row r="26" spans="1:11" x14ac:dyDescent="0.25">
      <c r="A26" s="8" t="s">
        <v>30</v>
      </c>
      <c r="B26" s="12"/>
      <c r="C26" s="43">
        <v>10</v>
      </c>
      <c r="D26" s="43"/>
      <c r="E26" s="12"/>
      <c r="F26" s="13">
        <v>10</v>
      </c>
      <c r="G26" s="13"/>
      <c r="H26" s="12"/>
      <c r="I26" s="13">
        <v>8</v>
      </c>
      <c r="J26" s="13"/>
      <c r="K26" s="5"/>
    </row>
    <row r="27" spans="1:11" x14ac:dyDescent="0.25">
      <c r="A27" s="8"/>
      <c r="B27" s="12"/>
      <c r="C27" s="13"/>
      <c r="D27" s="13"/>
      <c r="E27" s="12"/>
      <c r="F27" s="13"/>
      <c r="G27" s="13"/>
      <c r="H27" s="12"/>
      <c r="I27" s="13"/>
      <c r="J27" s="13"/>
    </row>
    <row r="28" spans="1:11" x14ac:dyDescent="0.25">
      <c r="A28" s="16" t="s">
        <v>41</v>
      </c>
      <c r="B28" s="21">
        <f>B20+B16+B4</f>
        <v>50</v>
      </c>
      <c r="C28" s="32">
        <f>SUM(C6:C26)-C24-C22</f>
        <v>134</v>
      </c>
      <c r="D28" s="32">
        <f>SUM(D6:D26)-D22-D24</f>
        <v>85</v>
      </c>
      <c r="E28" s="21">
        <f>E20+E16+E4</f>
        <v>50</v>
      </c>
      <c r="F28" s="32">
        <f>SUM(F6:F26)-F24-F22</f>
        <v>134</v>
      </c>
      <c r="G28" s="32">
        <f>SUM(G6:G26)-G22-G24</f>
        <v>85</v>
      </c>
      <c r="H28" s="21">
        <f>H20+H16+H4</f>
        <v>50</v>
      </c>
      <c r="I28" s="32">
        <f>SUM(I6:I26)-I24-I22</f>
        <v>131</v>
      </c>
      <c r="J28" s="32">
        <f>SUM(J6:J26)-J22-J24</f>
        <v>95</v>
      </c>
    </row>
    <row r="29" spans="1:11" s="5" customFormat="1" ht="15.75" thickBot="1" x14ac:dyDescent="0.3">
      <c r="A29"/>
      <c r="B29"/>
      <c r="C29"/>
      <c r="D29"/>
      <c r="E29"/>
      <c r="F29"/>
      <c r="G29"/>
      <c r="H29"/>
      <c r="I29"/>
      <c r="J29"/>
    </row>
    <row r="30" spans="1:11" x14ac:dyDescent="0.25">
      <c r="A30" s="73" t="s">
        <v>102</v>
      </c>
      <c r="B30" s="74"/>
      <c r="C30" s="75">
        <f>C28+D28</f>
        <v>219</v>
      </c>
      <c r="D30" s="74"/>
      <c r="E30" s="74"/>
      <c r="F30" s="75">
        <f>F28+G28</f>
        <v>219</v>
      </c>
      <c r="G30" s="74"/>
      <c r="H30" s="75"/>
      <c r="I30" s="75">
        <f>I28+J28</f>
        <v>226</v>
      </c>
      <c r="J30" s="83"/>
    </row>
    <row r="31" spans="1:11" ht="15.75" thickBot="1" x14ac:dyDescent="0.3">
      <c r="A31" s="77" t="s">
        <v>103</v>
      </c>
      <c r="B31" s="78"/>
      <c r="C31" s="78">
        <f>C30/B28</f>
        <v>4.38</v>
      </c>
      <c r="D31" s="78"/>
      <c r="E31" s="78"/>
      <c r="F31" s="78">
        <f>F30/E28</f>
        <v>4.38</v>
      </c>
      <c r="G31" s="78"/>
      <c r="H31" s="78"/>
      <c r="I31" s="78">
        <f>I30/H28</f>
        <v>4.5199999999999996</v>
      </c>
      <c r="J31" s="79"/>
    </row>
    <row r="34" spans="5:8" x14ac:dyDescent="0.25">
      <c r="E34" s="14"/>
      <c r="H34" s="14"/>
    </row>
  </sheetData>
  <sheetProtection selectLockedCells="1"/>
  <customSheetViews>
    <customSheetView guid="{1283C6B5-B05C-447B-8854-CDB081C03FD4}" scale="90" fitToPage="1" hiddenColumns="1">
      <pane xSplit="1" topLeftCell="B1" activePane="topRight" state="frozen"/>
      <selection pane="topRight" activeCell="E11" sqref="E11"/>
      <pageMargins left="0.25" right="0.25" top="0.75" bottom="0.75" header="0.3" footer="0.3"/>
      <pageSetup paperSize="8" scale="52" orientation="landscape" r:id="rId1"/>
      <headerFooter>
        <oddHeader>&amp;C&amp;14 4. &amp;"-,Fet"studieår</oddHeader>
      </headerFooter>
    </customSheetView>
    <customSheetView guid="{749D43A3-052D-442F-AE88-F6CCB83A1282}" scale="90" fitToPage="1" hiddenColumns="1" topLeftCell="A5">
      <pane xSplit="1" topLeftCell="N1" activePane="topRight" state="frozen"/>
      <selection pane="topRight" activeCell="W15" sqref="W15"/>
      <pageMargins left="0.70866141732283472" right="0.70866141732283472" top="0.78740157480314965" bottom="0.78740157480314965" header="0.31496062992125984" footer="0.31496062992125984"/>
      <pageSetup paperSize="9" scale="88" orientation="landscape" r:id="rId2"/>
      <headerFooter>
        <oddHeader>&amp;C&amp;14 4. &amp;"-,Fet"studieår</oddHeader>
      </headerFooter>
    </customSheetView>
    <customSheetView guid="{F38A39FA-EF57-4062-A2AD-F3BEB88C5762}" fitToPage="1" hiddenColumns="1">
      <selection activeCell="H15" sqref="H15"/>
      <pageMargins left="0.70866141732283472" right="0.70866141732283472" top="0.78740157480314965" bottom="0.78740157480314965" header="0.31496062992125984" footer="0.31496062992125984"/>
      <pageSetup paperSize="9" scale="88" orientation="landscape" r:id="rId3"/>
      <headerFooter>
        <oddHeader>&amp;C&amp;14 4. &amp;"-,Fet"studieår</oddHeader>
      </headerFooter>
    </customSheetView>
    <customSheetView guid="{83C69039-3E29-46E1-85FB-B9165E0BFA91}" fitToPage="1" hiddenColumns="1">
      <selection activeCell="N12" sqref="N12"/>
      <pageMargins left="0.70866141732283472" right="0.70866141732283472" top="0.78740157480314965" bottom="0.78740157480314965" header="0.31496062992125984" footer="0.31496062992125984"/>
      <pageSetup paperSize="9" scale="47" orientation="landscape" r:id="rId4"/>
      <headerFooter>
        <oddHeader>&amp;C&amp;14 4. &amp;"-,Fet"studieår</oddHeader>
      </headerFooter>
    </customSheetView>
    <customSheetView guid="{C1FECEF4-D739-4F39-9B89-CF4C04A77A9B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5"/>
      <headerFooter>
        <oddHeader>&amp;C&amp;14 4. &amp;"-,Fet"studieår</oddHeader>
      </headerFooter>
    </customSheetView>
    <customSheetView guid="{1241DC17-BD41-46C5-9DB1-684763A09F24}" fitToPage="1" hiddenColumns="1">
      <selection activeCell="I18" sqref="I18"/>
      <pageMargins left="0.70866141732283472" right="0.70866141732283472" top="0.78740157480314965" bottom="0.78740157480314965" header="0.31496062992125984" footer="0.31496062992125984"/>
      <pageSetup paperSize="9" scale="47" orientation="landscape" r:id="rId6"/>
      <headerFooter>
        <oddHeader>&amp;C&amp;14 4. &amp;"-,Fet"studieår</oddHeader>
      </headerFooter>
    </customSheetView>
    <customSheetView guid="{91227156-ECBD-48FD-8964-78F3608400FC}" fitToPage="1" hiddenRows="1" hiddenColumns="1" topLeftCell="F9">
      <selection activeCell="S31" sqref="S31"/>
      <pageMargins left="0.70866141732283472" right="0.70866141732283472" top="0.78740157480314965" bottom="0.78740157480314965" header="0.31496062992125984" footer="0.31496062992125984"/>
      <pageSetup paperSize="9" scale="88" orientation="landscape" r:id="rId7"/>
      <headerFooter>
        <oddHeader>&amp;C&amp;14 4. &amp;"-,Fet"studieår</oddHeader>
      </headerFooter>
    </customSheetView>
    <customSheetView guid="{B76C0EA9-E79B-4DA2-9ADE-66DB47109F8F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8"/>
      <headerFooter>
        <oddHeader>&amp;C&amp;14 4. &amp;"-,Fet"studieår</oddHeader>
      </headerFooter>
    </customSheetView>
    <customSheetView guid="{726FF687-50E0-4F8A-BCCB-6DA9E6D367D4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9"/>
      <headerFooter>
        <oddHeader>&amp;C&amp;14 4. &amp;"-,Fet"studieår</oddHeader>
      </headerFooter>
    </customSheetView>
    <customSheetView guid="{BB9ED292-532F-438C-A4A6-F8D66D70E0E7}" fitToPage="1" hiddenRows="1" hiddenColumns="1">
      <selection activeCell="M15" sqref="M15"/>
      <pageMargins left="0.70866141732283472" right="0.70866141732283472" top="0.78740157480314965" bottom="0.78740157480314965" header="0.31496062992125984" footer="0.31496062992125984"/>
      <pageSetup paperSize="9" scale="88" orientation="landscape" r:id="rId10"/>
      <headerFooter>
        <oddHeader>&amp;C&amp;14 4. &amp;"-,Fet"studieår</oddHeader>
      </headerFooter>
    </customSheetView>
    <customSheetView guid="{7AE955BB-7BF8-4CA4-ABF1-6A0BB53A48AD}" fitToPage="1" hiddenRows="1" hiddenColumns="1" topLeftCell="H1">
      <selection activeCell="AA13" sqref="AA13"/>
      <pageMargins left="0.70866141732283472" right="0.70866141732283472" top="0.78740157480314965" bottom="0.78740157480314965" header="0.31496062992125984" footer="0.31496062992125984"/>
      <pageSetup paperSize="9" scale="88" orientation="landscape" r:id="rId11"/>
      <headerFooter>
        <oddHeader>&amp;C&amp;14 4. &amp;"-,Fet"studieår</oddHeader>
      </headerFooter>
    </customSheetView>
    <customSheetView guid="{43EFFC0A-CCC0-43DD-A273-4AF58757EC00}" fitToPage="1" hiddenColumns="1">
      <selection activeCell="H15" sqref="H15"/>
      <pageMargins left="0.70866141732283472" right="0.70866141732283472" top="0.78740157480314965" bottom="0.78740157480314965" header="0.31496062992125984" footer="0.31496062992125984"/>
      <pageSetup paperSize="9" scale="88" orientation="landscape" r:id="rId12"/>
      <headerFooter>
        <oddHeader>&amp;C&amp;14 4. &amp;"-,Fet"studieår</oddHeader>
      </headerFooter>
    </customSheetView>
    <customSheetView guid="{E5349645-7714-4437-B9BC-26ED822E5BC5}" scale="90" fitToPage="1" hiddenColumns="1">
      <pane xSplit="1" topLeftCell="B1" activePane="topRight" state="frozen"/>
      <selection pane="topRight" activeCell="E27" sqref="E27"/>
      <pageMargins left="0.25" right="0.25" top="0.75" bottom="0.75" header="0.3" footer="0.3"/>
      <pageSetup paperSize="9" scale="36" orientation="landscape" r:id="rId13"/>
      <headerFooter>
        <oddHeader>&amp;C&amp;14 4. &amp;"-,Fet"studieår</oddHeader>
      </headerFooter>
    </customSheetView>
    <customSheetView guid="{46AB9545-8BEE-4A2F-B820-9F80AC24A11B}" scale="90" fitToPage="1" hiddenColumns="1">
      <pane xSplit="1" topLeftCell="C1" activePane="topRight" state="frozen"/>
      <selection pane="topRight" activeCell="Y10" sqref="Y10"/>
      <pageMargins left="0.25" right="0.25" top="0.75" bottom="0.75" header="0.3" footer="0.3"/>
      <pageSetup paperSize="8" scale="52" orientation="landscape" r:id="rId14"/>
      <headerFooter>
        <oddHeader>&amp;C&amp;14 4. &amp;"-,Fet"studieår</oddHeader>
      </headerFooter>
    </customSheetView>
    <customSheetView guid="{F727610F-D041-4412-A81F-AFD013C44971}" scale="90" fitToPage="1" hiddenColumns="1">
      <pane xSplit="1" topLeftCell="H1" activePane="topRight" state="frozen"/>
      <selection pane="topRight" activeCell="L23" sqref="L23"/>
      <pageMargins left="0.25" right="0.25" top="0.75" bottom="0.75" header="0.3" footer="0.3"/>
      <pageSetup paperSize="8" scale="52" orientation="landscape" r:id="rId15"/>
      <headerFooter>
        <oddHeader>&amp;C&amp;14 4. &amp;"-,Fet"studieår</oddHeader>
      </headerFooter>
    </customSheetView>
    <customSheetView guid="{F170D8DF-3539-4353-BD8B-1F5EB452DAE5}" scale="112" fitToPage="1" hiddenColumns="1">
      <pane xSplit="1" topLeftCell="D1" activePane="topRight" state="frozen"/>
      <selection pane="topRight" activeCell="M15" sqref="M15"/>
      <pageMargins left="0.25" right="0.25" top="0.75" bottom="0.75" header="0.3" footer="0.3"/>
      <pageSetup paperSize="8" scale="52" orientation="landscape" r:id="rId16"/>
      <headerFooter>
        <oddHeader>&amp;C&amp;14 4. &amp;"-,Fet"studieår</oddHeader>
      </headerFooter>
    </customSheetView>
    <customSheetView guid="{CB7E9FB3-C7A3-44DE-98E4-19C23B487785}" scale="112" fitToPage="1" hiddenColumns="1">
      <pane xSplit="1" topLeftCell="N1" activePane="topRight" state="frozen"/>
      <selection pane="topRight" activeCell="M15" sqref="M15"/>
      <pageMargins left="0.25" right="0.25" top="0.75" bottom="0.75" header="0.3" footer="0.3"/>
      <pageSetup paperSize="8" scale="52" orientation="landscape" r:id="rId17"/>
      <headerFooter>
        <oddHeader>&amp;C&amp;14 4. &amp;"-,Fet"studieår</oddHeader>
      </headerFooter>
    </customSheetView>
  </customSheetViews>
  <pageMargins left="0.25" right="0.25" top="0.75" bottom="0.75" header="0.3" footer="0.3"/>
  <pageSetup paperSize="8" scale="52" orientation="landscape" r:id="rId18"/>
  <headerFooter>
    <oddHeader>&amp;C&amp;14 4. &amp;"-,Fet"studieår</oddHeader>
  </headerFooter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Oppsummering</vt:lpstr>
      <vt:lpstr>1. studieår</vt:lpstr>
      <vt:lpstr>2. studieår</vt:lpstr>
      <vt:lpstr>3. studieår</vt:lpstr>
      <vt:lpstr>4. studieår</vt:lpstr>
      <vt:lpstr>'1. studieår'!Print_Area</vt:lpstr>
      <vt:lpstr>'2. studieår'!Print_Area</vt:lpstr>
      <vt:lpstr>'3. studieår'!Print_Area</vt:lpstr>
      <vt:lpstr>'4. studieår'!Print_Area</vt:lpstr>
      <vt:lpstr>Oppsummering!Print_Area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jorning</dc:creator>
  <cp:lastModifiedBy>Eivind Roll</cp:lastModifiedBy>
  <cp:lastPrinted>2016-10-28T09:13:33Z</cp:lastPrinted>
  <dcterms:created xsi:type="dcterms:W3CDTF">2010-09-08T06:54:11Z</dcterms:created>
  <dcterms:modified xsi:type="dcterms:W3CDTF">2018-09-14T17:53:28Z</dcterms:modified>
</cp:coreProperties>
</file>