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ifi-ansatt-u06\jtl\pc\dokumenter\Undervisning\IN4080\Lectures\Lecture_03\"/>
    </mc:Choice>
  </mc:AlternateContent>
  <bookViews>
    <workbookView xWindow="240" yWindow="90" windowWidth="18195" windowHeight="9780"/>
  </bookViews>
  <sheets>
    <sheet name="Sheet1 (2)" sheetId="6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H2" i="6" l="1"/>
  <c r="I13" i="6" l="1"/>
  <c r="I12" i="6"/>
  <c r="I10" i="6"/>
  <c r="I9" i="6"/>
  <c r="I8" i="6"/>
  <c r="I6" i="6"/>
  <c r="I5" i="6"/>
  <c r="I4" i="6"/>
  <c r="I3" i="6"/>
  <c r="I2" i="6"/>
  <c r="E29" i="6"/>
  <c r="C37" i="6"/>
  <c r="C36" i="6"/>
  <c r="C30" i="6"/>
  <c r="C29" i="6"/>
  <c r="C34" i="6"/>
  <c r="C33" i="6"/>
  <c r="C27" i="6"/>
  <c r="C26" i="6"/>
  <c r="K14" i="6" l="1"/>
  <c r="L14" i="6" s="1"/>
  <c r="E23" i="6"/>
  <c r="E22" i="6"/>
  <c r="C23" i="6"/>
  <c r="C22" i="6"/>
  <c r="C21" i="6"/>
  <c r="C19" i="6"/>
  <c r="C18" i="6"/>
  <c r="C17" i="6"/>
  <c r="E14" i="6"/>
  <c r="D14" i="6"/>
  <c r="F14" i="6" s="1"/>
  <c r="F13" i="6"/>
  <c r="F12" i="6"/>
  <c r="F11" i="6"/>
  <c r="F10" i="6"/>
  <c r="F9" i="6"/>
  <c r="F8" i="6"/>
  <c r="F7" i="6"/>
  <c r="F6" i="6"/>
  <c r="F5" i="6"/>
  <c r="F4" i="6"/>
  <c r="F3" i="6"/>
  <c r="F2" i="6"/>
  <c r="E33" i="6" l="1"/>
  <c r="E34" i="6"/>
  <c r="E26" i="6"/>
  <c r="E21" i="6"/>
  <c r="E30" i="6"/>
  <c r="E27" i="6"/>
  <c r="E18" i="6"/>
  <c r="E19" i="6"/>
  <c r="E17" i="6"/>
  <c r="E36" i="6" s="1"/>
  <c r="E50" i="1"/>
  <c r="E49" i="1"/>
  <c r="D50" i="1"/>
  <c r="D49" i="1"/>
  <c r="D46" i="1"/>
  <c r="D31" i="1"/>
  <c r="D33" i="1"/>
  <c r="E47" i="1"/>
  <c r="E46" i="1"/>
  <c r="D47" i="1"/>
  <c r="E42" i="1"/>
  <c r="E41" i="1"/>
  <c r="I41" i="1" s="1"/>
  <c r="D42" i="1"/>
  <c r="D41" i="1"/>
  <c r="E39" i="1"/>
  <c r="E38" i="1"/>
  <c r="D39" i="1"/>
  <c r="D38" i="1"/>
  <c r="I33" i="1"/>
  <c r="E34" i="1"/>
  <c r="E33" i="1"/>
  <c r="D34" i="1"/>
  <c r="E31" i="1"/>
  <c r="E30" i="1"/>
  <c r="D30" i="1"/>
  <c r="E26" i="1"/>
  <c r="E25" i="1"/>
  <c r="D26" i="1"/>
  <c r="D25" i="1"/>
  <c r="I25" i="1" s="1"/>
  <c r="E23" i="1"/>
  <c r="E22" i="1"/>
  <c r="D23" i="1"/>
  <c r="I22" i="1" s="1"/>
  <c r="D22" i="1"/>
  <c r="E19" i="1"/>
  <c r="E18" i="1"/>
  <c r="E17" i="1"/>
  <c r="D19" i="1"/>
  <c r="D18" i="1"/>
  <c r="D17" i="1"/>
  <c r="F3" i="1"/>
  <c r="F4" i="1"/>
  <c r="F5" i="1"/>
  <c r="F6" i="1"/>
  <c r="F7" i="1"/>
  <c r="F8" i="1"/>
  <c r="F9" i="1"/>
  <c r="F10" i="1"/>
  <c r="F11" i="1"/>
  <c r="F12" i="1"/>
  <c r="F13" i="1"/>
  <c r="F2" i="1"/>
  <c r="E14" i="1"/>
  <c r="D14" i="1"/>
  <c r="H9" i="6" l="1"/>
  <c r="H5" i="6"/>
  <c r="H4" i="6"/>
  <c r="H12" i="6"/>
  <c r="H8" i="6"/>
  <c r="H13" i="6"/>
  <c r="H10" i="6"/>
  <c r="H6" i="6"/>
  <c r="H3" i="6"/>
  <c r="E37" i="6"/>
  <c r="I30" i="1"/>
  <c r="I49" i="1"/>
  <c r="I46" i="1"/>
  <c r="I17" i="1"/>
  <c r="F14" i="1"/>
</calcChain>
</file>

<file path=xl/sharedStrings.xml><?xml version="1.0" encoding="utf-8"?>
<sst xmlns="http://schemas.openxmlformats.org/spreadsheetml/2006/main" count="195" uniqueCount="32">
  <si>
    <t>programing</t>
  </si>
  <si>
    <t>good</t>
  </si>
  <si>
    <t>some</t>
  </si>
  <si>
    <t>none</t>
  </si>
  <si>
    <t>AdvML-course</t>
  </si>
  <si>
    <t>yes</t>
  </si>
  <si>
    <t>no</t>
  </si>
  <si>
    <t>Like maths</t>
  </si>
  <si>
    <t>sum</t>
  </si>
  <si>
    <t>first stump</t>
  </si>
  <si>
    <t>programming</t>
  </si>
  <si>
    <t>correct</t>
  </si>
  <si>
    <t>AdvML</t>
  </si>
  <si>
    <t>Maths</t>
  </si>
  <si>
    <t>second stump</t>
  </si>
  <si>
    <t>third stump</t>
  </si>
  <si>
    <t>AdvML no</t>
  </si>
  <si>
    <t>AdvML yes</t>
  </si>
  <si>
    <t>enjoyed</t>
  </si>
  <si>
    <t>not enjoyed</t>
  </si>
  <si>
    <t>num</t>
  </si>
  <si>
    <t>/130=</t>
  </si>
  <si>
    <t>^P(x | yes)</t>
  </si>
  <si>
    <t>/70=</t>
  </si>
  <si>
    <t>advanced</t>
  </si>
  <si>
    <t xml:space="preserve">no </t>
  </si>
  <si>
    <t>^P(x | no)</t>
  </si>
  <si>
    <t>like maths</t>
  </si>
  <si>
    <t>k*P(enjoy | …)</t>
  </si>
  <si>
    <t>k*P(-enjy|…)</t>
  </si>
  <si>
    <t>verdict</t>
  </si>
  <si>
    <t>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</si>
</sst>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H3" sqref="H3"/>
    </sheetView>
  </sheetViews>
  <sheetFormatPr defaultRowHeight="15" x14ac:dyDescent="0.25"/>
  <cols>
    <col min="1" max="1" width="14.140625" customWidth="1"/>
    <col min="2" max="2" width="12.7109375" customWidth="1"/>
    <col min="3" max="3" width="10.28515625" customWidth="1"/>
    <col min="4" max="4" width="9.5703125" customWidth="1"/>
    <col min="5" max="5" width="10" customWidth="1"/>
    <col min="8" max="8" width="18.42578125" customWidth="1"/>
    <col min="9" max="9" width="16.42578125" customWidth="1"/>
  </cols>
  <sheetData>
    <row r="1" spans="1:12" x14ac:dyDescent="0.25">
      <c r="A1" t="s">
        <v>0</v>
      </c>
      <c r="B1" t="s">
        <v>4</v>
      </c>
      <c r="C1" t="s">
        <v>7</v>
      </c>
      <c r="D1" t="s">
        <v>18</v>
      </c>
      <c r="E1" t="s">
        <v>19</v>
      </c>
      <c r="F1" t="s">
        <v>8</v>
      </c>
      <c r="H1" t="s">
        <v>28</v>
      </c>
      <c r="I1" t="s">
        <v>29</v>
      </c>
      <c r="J1" t="s">
        <v>30</v>
      </c>
      <c r="K1" t="s">
        <v>11</v>
      </c>
      <c r="L1" t="s">
        <v>31</v>
      </c>
    </row>
    <row r="2" spans="1:12" s="1" customFormat="1" x14ac:dyDescent="0.25">
      <c r="A2" s="1" t="s">
        <v>1</v>
      </c>
      <c r="B2" s="1" t="s">
        <v>5</v>
      </c>
      <c r="C2" s="1" t="s">
        <v>5</v>
      </c>
      <c r="D2" s="1">
        <v>3</v>
      </c>
      <c r="E2" s="1">
        <v>10</v>
      </c>
      <c r="F2" s="1">
        <f>SUM(D2:E2)</f>
        <v>13</v>
      </c>
      <c r="H2" s="1">
        <f>130*E17*E26*E33</f>
        <v>6.3017751479289936</v>
      </c>
      <c r="I2" s="1">
        <f>70*E21*E29*E36</f>
        <v>2.3661224489795916</v>
      </c>
      <c r="J2" s="1" t="s">
        <v>5</v>
      </c>
      <c r="K2" s="1">
        <v>3</v>
      </c>
    </row>
    <row r="3" spans="1:12" x14ac:dyDescent="0.25">
      <c r="A3" t="s">
        <v>1</v>
      </c>
      <c r="B3" t="s">
        <v>5</v>
      </c>
      <c r="C3" t="s">
        <v>6</v>
      </c>
      <c r="D3">
        <v>7</v>
      </c>
      <c r="E3">
        <v>4</v>
      </c>
      <c r="F3">
        <f t="shared" ref="F3:F13" si="0">SUM(D3:E3)</f>
        <v>11</v>
      </c>
      <c r="H3">
        <f>130*E17*E26*E34</f>
        <v>5.2366863905325447</v>
      </c>
      <c r="I3">
        <f>70*E21*E29*E37</f>
        <v>2.976734693877551</v>
      </c>
      <c r="J3" t="s">
        <v>5</v>
      </c>
      <c r="K3">
        <v>7</v>
      </c>
    </row>
    <row r="4" spans="1:12" x14ac:dyDescent="0.25">
      <c r="A4" t="s">
        <v>1</v>
      </c>
      <c r="B4" t="s">
        <v>6</v>
      </c>
      <c r="C4" t="s">
        <v>5</v>
      </c>
      <c r="D4">
        <v>50</v>
      </c>
      <c r="E4">
        <v>4</v>
      </c>
      <c r="F4">
        <f t="shared" si="0"/>
        <v>54</v>
      </c>
      <c r="H4">
        <f>130*E17*E27*E33</f>
        <v>48.313609467455613</v>
      </c>
      <c r="I4">
        <f>70*E21*E30*E36</f>
        <v>7.3767346938775509</v>
      </c>
      <c r="J4" t="s">
        <v>5</v>
      </c>
      <c r="K4">
        <v>50</v>
      </c>
    </row>
    <row r="5" spans="1:12" x14ac:dyDescent="0.25">
      <c r="A5" t="s">
        <v>1</v>
      </c>
      <c r="B5" t="s">
        <v>6</v>
      </c>
      <c r="C5" t="s">
        <v>6</v>
      </c>
      <c r="D5">
        <v>40</v>
      </c>
      <c r="E5">
        <v>4</v>
      </c>
      <c r="F5">
        <f t="shared" si="0"/>
        <v>44</v>
      </c>
      <c r="H5">
        <f>130*E17*E27*E34</f>
        <v>40.147928994082839</v>
      </c>
      <c r="I5">
        <f>70*E21*E30*E37</f>
        <v>9.2804081632653066</v>
      </c>
      <c r="J5" t="s">
        <v>5</v>
      </c>
      <c r="K5">
        <v>40</v>
      </c>
    </row>
    <row r="6" spans="1:12" s="1" customFormat="1" x14ac:dyDescent="0.25">
      <c r="A6" s="1" t="s">
        <v>2</v>
      </c>
      <c r="B6" s="1" t="s">
        <v>5</v>
      </c>
      <c r="C6" s="1" t="s">
        <v>5</v>
      </c>
      <c r="D6" s="1">
        <v>4</v>
      </c>
      <c r="E6" s="1">
        <v>1</v>
      </c>
      <c r="F6" s="1">
        <f t="shared" si="0"/>
        <v>5</v>
      </c>
      <c r="H6" s="1">
        <f>130*E18*E26*E33</f>
        <v>1.5754437869822484</v>
      </c>
      <c r="I6" s="1">
        <f>70*E22*E29*E36</f>
        <v>3.6567346938775507</v>
      </c>
      <c r="J6" s="1" t="s">
        <v>6</v>
      </c>
      <c r="K6" s="1">
        <v>1</v>
      </c>
    </row>
    <row r="7" spans="1:12" x14ac:dyDescent="0.25">
      <c r="A7" t="s">
        <v>2</v>
      </c>
      <c r="B7" t="s">
        <v>5</v>
      </c>
      <c r="C7" t="s">
        <v>6</v>
      </c>
      <c r="D7">
        <v>0</v>
      </c>
      <c r="E7">
        <v>0</v>
      </c>
      <c r="F7">
        <f t="shared" si="0"/>
        <v>0</v>
      </c>
      <c r="H7">
        <v>0.5</v>
      </c>
      <c r="I7">
        <v>0.5</v>
      </c>
      <c r="K7">
        <v>0</v>
      </c>
    </row>
    <row r="8" spans="1:12" x14ac:dyDescent="0.25">
      <c r="A8" t="s">
        <v>2</v>
      </c>
      <c r="B8" t="s">
        <v>6</v>
      </c>
      <c r="C8" t="s">
        <v>5</v>
      </c>
      <c r="D8">
        <v>11</v>
      </c>
      <c r="E8">
        <v>9</v>
      </c>
      <c r="F8">
        <f t="shared" si="0"/>
        <v>20</v>
      </c>
      <c r="H8">
        <f>130*E18*E27*E33</f>
        <v>12.078402366863903</v>
      </c>
      <c r="I8">
        <f>70*E22*E30*E36</f>
        <v>11.400408163265304</v>
      </c>
      <c r="J8" t="s">
        <v>5</v>
      </c>
      <c r="K8">
        <v>11</v>
      </c>
    </row>
    <row r="9" spans="1:12" x14ac:dyDescent="0.25">
      <c r="A9" t="s">
        <v>2</v>
      </c>
      <c r="B9" t="s">
        <v>6</v>
      </c>
      <c r="C9" t="s">
        <v>6</v>
      </c>
      <c r="D9">
        <v>10</v>
      </c>
      <c r="E9">
        <v>24</v>
      </c>
      <c r="F9">
        <f t="shared" si="0"/>
        <v>34</v>
      </c>
      <c r="H9">
        <f>130*E18*E27*E34</f>
        <v>10.03698224852071</v>
      </c>
      <c r="I9">
        <f>70*E22*E30*E37</f>
        <v>14.342448979591836</v>
      </c>
      <c r="J9" t="s">
        <v>6</v>
      </c>
      <c r="K9">
        <v>24</v>
      </c>
    </row>
    <row r="10" spans="1:12" x14ac:dyDescent="0.25">
      <c r="A10" t="s">
        <v>3</v>
      </c>
      <c r="B10" t="s">
        <v>5</v>
      </c>
      <c r="C10" t="s">
        <v>5</v>
      </c>
      <c r="D10">
        <v>1</v>
      </c>
      <c r="E10">
        <v>2</v>
      </c>
      <c r="F10">
        <f t="shared" si="0"/>
        <v>3</v>
      </c>
      <c r="H10">
        <f>130*E19*E26*E33</f>
        <v>0.3150887573964497</v>
      </c>
      <c r="I10">
        <f>70*E23*E29*E36</f>
        <v>1.5057142857142856</v>
      </c>
      <c r="J10" t="s">
        <v>6</v>
      </c>
      <c r="K10">
        <v>2</v>
      </c>
    </row>
    <row r="11" spans="1:12" x14ac:dyDescent="0.25">
      <c r="A11" t="s">
        <v>3</v>
      </c>
      <c r="B11" t="s">
        <v>5</v>
      </c>
      <c r="C11" t="s">
        <v>6</v>
      </c>
      <c r="D11">
        <v>0</v>
      </c>
      <c r="E11">
        <v>0</v>
      </c>
      <c r="F11">
        <f t="shared" si="0"/>
        <v>0</v>
      </c>
      <c r="H11">
        <v>0.5</v>
      </c>
      <c r="I11">
        <v>0.5</v>
      </c>
      <c r="K11">
        <v>0</v>
      </c>
    </row>
    <row r="12" spans="1:12" x14ac:dyDescent="0.25">
      <c r="A12" t="s">
        <v>3</v>
      </c>
      <c r="B12" t="s">
        <v>6</v>
      </c>
      <c r="C12" t="s">
        <v>5</v>
      </c>
      <c r="D12">
        <v>2</v>
      </c>
      <c r="E12">
        <v>5</v>
      </c>
      <c r="F12">
        <f t="shared" si="0"/>
        <v>7</v>
      </c>
      <c r="H12">
        <f>130*E19*E27*E33</f>
        <v>2.415680473372781</v>
      </c>
      <c r="I12">
        <f>70*E23*E30*E36</f>
        <v>4.694285714285714</v>
      </c>
      <c r="J12" t="s">
        <v>6</v>
      </c>
      <c r="K12">
        <v>5</v>
      </c>
    </row>
    <row r="13" spans="1:12" x14ac:dyDescent="0.25">
      <c r="A13" t="s">
        <v>3</v>
      </c>
      <c r="B13" t="s">
        <v>6</v>
      </c>
      <c r="C13" t="s">
        <v>6</v>
      </c>
      <c r="D13">
        <v>2</v>
      </c>
      <c r="E13">
        <v>7</v>
      </c>
      <c r="F13">
        <f t="shared" si="0"/>
        <v>9</v>
      </c>
      <c r="H13">
        <f>130*E19*E27*E34</f>
        <v>2.0073964497041423</v>
      </c>
      <c r="I13">
        <f>70*E23*E30*E37</f>
        <v>5.9057142857142857</v>
      </c>
      <c r="J13" t="s">
        <v>6</v>
      </c>
      <c r="K13">
        <v>7</v>
      </c>
    </row>
    <row r="14" spans="1:12" x14ac:dyDescent="0.25">
      <c r="D14">
        <f>SUM(D2:D13)</f>
        <v>130</v>
      </c>
      <c r="E14">
        <f>SUM(E2:E13)</f>
        <v>70</v>
      </c>
      <c r="F14">
        <f>SUM(D14:E14)</f>
        <v>200</v>
      </c>
      <c r="K14">
        <f>SUM(K2:K13)</f>
        <v>150</v>
      </c>
      <c r="L14">
        <f>K14/200</f>
        <v>0.75</v>
      </c>
    </row>
    <row r="16" spans="1:12" x14ac:dyDescent="0.25">
      <c r="A16" t="s">
        <v>10</v>
      </c>
      <c r="B16" t="s">
        <v>18</v>
      </c>
      <c r="C16" t="s">
        <v>20</v>
      </c>
      <c r="E16" t="s">
        <v>22</v>
      </c>
    </row>
    <row r="17" spans="1:5" x14ac:dyDescent="0.25">
      <c r="A17" t="s">
        <v>1</v>
      </c>
      <c r="B17" t="s">
        <v>5</v>
      </c>
      <c r="C17">
        <f>SUMIF(A2:A13, "good", D2:D13)</f>
        <v>100</v>
      </c>
      <c r="D17" t="s">
        <v>21</v>
      </c>
      <c r="E17">
        <f>C17/SUM(C17:C19)</f>
        <v>0.76923076923076927</v>
      </c>
    </row>
    <row r="18" spans="1:5" x14ac:dyDescent="0.25">
      <c r="A18" t="s">
        <v>2</v>
      </c>
      <c r="B18" t="s">
        <v>5</v>
      </c>
      <c r="C18">
        <f>SUMIF(A2:A13, "some", D2:D13)</f>
        <v>25</v>
      </c>
      <c r="D18" t="s">
        <v>21</v>
      </c>
      <c r="E18">
        <f>C18/SUM(C17:C19)</f>
        <v>0.19230769230769232</v>
      </c>
    </row>
    <row r="19" spans="1:5" x14ac:dyDescent="0.25">
      <c r="A19" t="s">
        <v>3</v>
      </c>
      <c r="B19" t="s">
        <v>5</v>
      </c>
      <c r="C19">
        <f>SUMIF(A2:A13, "none", D2:D13)</f>
        <v>5</v>
      </c>
      <c r="D19" t="s">
        <v>21</v>
      </c>
      <c r="E19">
        <f>C19/SUM(C17:C19)</f>
        <v>3.8461538461538464E-2</v>
      </c>
    </row>
    <row r="20" spans="1:5" x14ac:dyDescent="0.25">
      <c r="E20" t="s">
        <v>26</v>
      </c>
    </row>
    <row r="21" spans="1:5" x14ac:dyDescent="0.25">
      <c r="A21" t="s">
        <v>1</v>
      </c>
      <c r="B21" t="s">
        <v>6</v>
      </c>
      <c r="C21">
        <f>SUMIF(A2:A13, "good", E2:E13)</f>
        <v>22</v>
      </c>
      <c r="D21" t="s">
        <v>23</v>
      </c>
      <c r="E21">
        <f>C21/SUM(C21:C23)</f>
        <v>0.31428571428571428</v>
      </c>
    </row>
    <row r="22" spans="1:5" x14ac:dyDescent="0.25">
      <c r="A22" t="s">
        <v>2</v>
      </c>
      <c r="B22" t="s">
        <v>6</v>
      </c>
      <c r="C22">
        <f>SUMIF(A2:A13, "some", E2:E13)</f>
        <v>34</v>
      </c>
      <c r="D22" t="s">
        <v>23</v>
      </c>
      <c r="E22">
        <f>C22/SUM(C21:C23)</f>
        <v>0.48571428571428571</v>
      </c>
    </row>
    <row r="23" spans="1:5" x14ac:dyDescent="0.25">
      <c r="A23" t="s">
        <v>3</v>
      </c>
      <c r="B23" t="s">
        <v>6</v>
      </c>
      <c r="C23">
        <f>SUMIF(A2:A13, "none", E2:E13)</f>
        <v>14</v>
      </c>
      <c r="D23" t="s">
        <v>23</v>
      </c>
      <c r="E23">
        <f>C23/SUM(C21:C23)</f>
        <v>0.2</v>
      </c>
    </row>
    <row r="25" spans="1:5" x14ac:dyDescent="0.25">
      <c r="A25" t="s">
        <v>24</v>
      </c>
      <c r="B25" t="s">
        <v>18</v>
      </c>
      <c r="C25" t="s">
        <v>20</v>
      </c>
      <c r="E25" t="s">
        <v>22</v>
      </c>
    </row>
    <row r="26" spans="1:5" x14ac:dyDescent="0.25">
      <c r="A26" t="s">
        <v>5</v>
      </c>
      <c r="B26" t="s">
        <v>5</v>
      </c>
      <c r="C26">
        <f>SUMIF(B2:B13, "yes", D2:D13)</f>
        <v>15</v>
      </c>
      <c r="D26" t="s">
        <v>21</v>
      </c>
      <c r="E26">
        <f>C26/SUM(C26:C27)</f>
        <v>0.11538461538461539</v>
      </c>
    </row>
    <row r="27" spans="1:5" x14ac:dyDescent="0.25">
      <c r="A27" t="s">
        <v>25</v>
      </c>
      <c r="B27" t="s">
        <v>5</v>
      </c>
      <c r="C27">
        <f>SUMIF(B2:B13, "no", D2:D13)</f>
        <v>115</v>
      </c>
      <c r="D27" t="s">
        <v>21</v>
      </c>
      <c r="E27">
        <f>C27/SUM(C26:C27)</f>
        <v>0.88461538461538458</v>
      </c>
    </row>
    <row r="28" spans="1:5" x14ac:dyDescent="0.25">
      <c r="E28" t="s">
        <v>26</v>
      </c>
    </row>
    <row r="29" spans="1:5" x14ac:dyDescent="0.25">
      <c r="A29" t="s">
        <v>5</v>
      </c>
      <c r="B29" t="s">
        <v>6</v>
      </c>
      <c r="C29">
        <f>SUMIF(B2:B13, "yes", E2:E13)</f>
        <v>17</v>
      </c>
      <c r="D29" t="s">
        <v>23</v>
      </c>
      <c r="E29">
        <f>C29/SUM(C29:C30)</f>
        <v>0.24285714285714285</v>
      </c>
    </row>
    <row r="30" spans="1:5" x14ac:dyDescent="0.25">
      <c r="A30" t="s">
        <v>25</v>
      </c>
      <c r="B30" t="s">
        <v>6</v>
      </c>
      <c r="C30">
        <f>SUMIF(B2:B13, "no", E2:E13)</f>
        <v>53</v>
      </c>
      <c r="D30" t="s">
        <v>23</v>
      </c>
      <c r="E30">
        <f>C30/SUM(C29:C30)</f>
        <v>0.75714285714285712</v>
      </c>
    </row>
    <row r="32" spans="1:5" x14ac:dyDescent="0.25">
      <c r="A32" t="s">
        <v>27</v>
      </c>
      <c r="B32" t="s">
        <v>18</v>
      </c>
      <c r="C32" t="s">
        <v>20</v>
      </c>
      <c r="E32" t="s">
        <v>22</v>
      </c>
    </row>
    <row r="33" spans="1:5" x14ac:dyDescent="0.25">
      <c r="A33" t="s">
        <v>5</v>
      </c>
      <c r="B33" t="s">
        <v>5</v>
      </c>
      <c r="C33">
        <f>SUMIF(C2:C13, "yes", D2:D13)</f>
        <v>71</v>
      </c>
      <c r="D33" t="s">
        <v>21</v>
      </c>
      <c r="E33">
        <f>C33/SUM(C33:C34)</f>
        <v>0.5461538461538461</v>
      </c>
    </row>
    <row r="34" spans="1:5" x14ac:dyDescent="0.25">
      <c r="A34" t="s">
        <v>25</v>
      </c>
      <c r="B34" t="s">
        <v>5</v>
      </c>
      <c r="C34">
        <f>SUMIF(C2:C13, "no", D2:D13)</f>
        <v>59</v>
      </c>
      <c r="D34" t="s">
        <v>21</v>
      </c>
      <c r="E34">
        <f>C34/SUM(C33:C34)</f>
        <v>0.45384615384615384</v>
      </c>
    </row>
    <row r="35" spans="1:5" x14ac:dyDescent="0.25">
      <c r="E35" t="s">
        <v>26</v>
      </c>
    </row>
    <row r="36" spans="1:5" x14ac:dyDescent="0.25">
      <c r="A36" t="s">
        <v>5</v>
      </c>
      <c r="B36" t="s">
        <v>6</v>
      </c>
      <c r="C36">
        <f>SUMIF(C2:C13, "yes", E2:E13)</f>
        <v>31</v>
      </c>
      <c r="D36" t="s">
        <v>23</v>
      </c>
      <c r="E36">
        <f>C36/SUM(C36:C37)</f>
        <v>0.44285714285714284</v>
      </c>
    </row>
    <row r="37" spans="1:5" x14ac:dyDescent="0.25">
      <c r="A37" t="s">
        <v>25</v>
      </c>
      <c r="B37" t="s">
        <v>6</v>
      </c>
      <c r="C37">
        <f>SUMIF(C2:C13, "no", E2:E13)</f>
        <v>39</v>
      </c>
      <c r="D37" t="s">
        <v>23</v>
      </c>
      <c r="E37">
        <f>C37/SUM(C36:C37)</f>
        <v>0.55714285714285716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49" sqref="D49"/>
    </sheetView>
  </sheetViews>
  <sheetFormatPr defaultRowHeight="15" x14ac:dyDescent="0.25"/>
  <cols>
    <col min="1" max="1" width="14.140625" customWidth="1"/>
    <col min="2" max="2" width="12.7109375" customWidth="1"/>
    <col min="3" max="3" width="10.28515625" customWidth="1"/>
    <col min="4" max="4" width="9.5703125" customWidth="1"/>
    <col min="5" max="5" width="10" customWidth="1"/>
    <col min="8" max="8" width="18.42578125" customWidth="1"/>
    <col min="9" max="9" width="16.42578125" customWidth="1"/>
  </cols>
  <sheetData>
    <row r="1" spans="1:6" x14ac:dyDescent="0.25">
      <c r="A1" t="s">
        <v>0</v>
      </c>
      <c r="B1" t="s">
        <v>4</v>
      </c>
      <c r="C1" t="s">
        <v>7</v>
      </c>
      <c r="D1" t="s">
        <v>18</v>
      </c>
      <c r="E1" t="s">
        <v>19</v>
      </c>
      <c r="F1" t="s">
        <v>8</v>
      </c>
    </row>
    <row r="2" spans="1:6" x14ac:dyDescent="0.25">
      <c r="A2" t="s">
        <v>1</v>
      </c>
      <c r="B2" t="s">
        <v>5</v>
      </c>
      <c r="C2" t="s">
        <v>5</v>
      </c>
      <c r="D2">
        <v>3</v>
      </c>
      <c r="E2">
        <v>10</v>
      </c>
      <c r="F2">
        <f>SUM(D2:E2)</f>
        <v>13</v>
      </c>
    </row>
    <row r="3" spans="1:6" x14ac:dyDescent="0.25">
      <c r="A3" t="s">
        <v>1</v>
      </c>
      <c r="B3" t="s">
        <v>5</v>
      </c>
      <c r="C3" t="s">
        <v>6</v>
      </c>
      <c r="D3">
        <v>7</v>
      </c>
      <c r="E3">
        <v>4</v>
      </c>
      <c r="F3">
        <f t="shared" ref="F3:F13" si="0">SUM(D3:E3)</f>
        <v>11</v>
      </c>
    </row>
    <row r="4" spans="1:6" x14ac:dyDescent="0.25">
      <c r="A4" t="s">
        <v>1</v>
      </c>
      <c r="B4" t="s">
        <v>6</v>
      </c>
      <c r="C4" t="s">
        <v>5</v>
      </c>
      <c r="D4">
        <v>50</v>
      </c>
      <c r="E4">
        <v>4</v>
      </c>
      <c r="F4">
        <f t="shared" si="0"/>
        <v>54</v>
      </c>
    </row>
    <row r="5" spans="1:6" x14ac:dyDescent="0.25">
      <c r="A5" t="s">
        <v>1</v>
      </c>
      <c r="B5" t="s">
        <v>6</v>
      </c>
      <c r="C5" t="s">
        <v>6</v>
      </c>
      <c r="D5">
        <v>40</v>
      </c>
      <c r="E5">
        <v>4</v>
      </c>
      <c r="F5">
        <f t="shared" si="0"/>
        <v>44</v>
      </c>
    </row>
    <row r="6" spans="1:6" x14ac:dyDescent="0.25">
      <c r="A6" t="s">
        <v>2</v>
      </c>
      <c r="B6" t="s">
        <v>5</v>
      </c>
      <c r="C6" t="s">
        <v>5</v>
      </c>
      <c r="D6">
        <v>4</v>
      </c>
      <c r="E6">
        <v>1</v>
      </c>
      <c r="F6">
        <f t="shared" si="0"/>
        <v>5</v>
      </c>
    </row>
    <row r="7" spans="1:6" x14ac:dyDescent="0.25">
      <c r="A7" t="s">
        <v>2</v>
      </c>
      <c r="B7" t="s">
        <v>5</v>
      </c>
      <c r="C7" t="s">
        <v>6</v>
      </c>
      <c r="D7">
        <v>0</v>
      </c>
      <c r="E7">
        <v>0</v>
      </c>
      <c r="F7">
        <f t="shared" si="0"/>
        <v>0</v>
      </c>
    </row>
    <row r="8" spans="1:6" x14ac:dyDescent="0.25">
      <c r="A8" t="s">
        <v>2</v>
      </c>
      <c r="B8" t="s">
        <v>6</v>
      </c>
      <c r="C8" t="s">
        <v>5</v>
      </c>
      <c r="D8">
        <v>11</v>
      </c>
      <c r="E8">
        <v>9</v>
      </c>
      <c r="F8">
        <f t="shared" si="0"/>
        <v>20</v>
      </c>
    </row>
    <row r="9" spans="1:6" x14ac:dyDescent="0.25">
      <c r="A9" t="s">
        <v>2</v>
      </c>
      <c r="B9" t="s">
        <v>6</v>
      </c>
      <c r="C9" t="s">
        <v>6</v>
      </c>
      <c r="D9">
        <v>10</v>
      </c>
      <c r="E9">
        <v>24</v>
      </c>
      <c r="F9">
        <f t="shared" si="0"/>
        <v>34</v>
      </c>
    </row>
    <row r="10" spans="1:6" x14ac:dyDescent="0.25">
      <c r="A10" t="s">
        <v>3</v>
      </c>
      <c r="B10" t="s">
        <v>5</v>
      </c>
      <c r="C10" t="s">
        <v>5</v>
      </c>
      <c r="D10">
        <v>1</v>
      </c>
      <c r="E10">
        <v>2</v>
      </c>
      <c r="F10">
        <f t="shared" si="0"/>
        <v>3</v>
      </c>
    </row>
    <row r="11" spans="1:6" x14ac:dyDescent="0.25">
      <c r="A11" t="s">
        <v>3</v>
      </c>
      <c r="B11" t="s">
        <v>5</v>
      </c>
      <c r="C11" t="s">
        <v>6</v>
      </c>
      <c r="D11">
        <v>0</v>
      </c>
      <c r="E11">
        <v>0</v>
      </c>
      <c r="F11">
        <f t="shared" si="0"/>
        <v>0</v>
      </c>
    </row>
    <row r="12" spans="1:6" x14ac:dyDescent="0.25">
      <c r="A12" t="s">
        <v>3</v>
      </c>
      <c r="B12" t="s">
        <v>6</v>
      </c>
      <c r="C12" t="s">
        <v>5</v>
      </c>
      <c r="D12">
        <v>2</v>
      </c>
      <c r="E12">
        <v>5</v>
      </c>
      <c r="F12">
        <f t="shared" si="0"/>
        <v>7</v>
      </c>
    </row>
    <row r="13" spans="1:6" x14ac:dyDescent="0.25">
      <c r="A13" t="s">
        <v>3</v>
      </c>
      <c r="B13" t="s">
        <v>6</v>
      </c>
      <c r="C13" t="s">
        <v>6</v>
      </c>
      <c r="D13">
        <v>2</v>
      </c>
      <c r="E13">
        <v>7</v>
      </c>
      <c r="F13">
        <f t="shared" si="0"/>
        <v>9</v>
      </c>
    </row>
    <row r="14" spans="1:6" x14ac:dyDescent="0.25">
      <c r="D14">
        <f>SUM(D2:D13)</f>
        <v>130</v>
      </c>
      <c r="E14">
        <f>SUM(E2:E13)</f>
        <v>70</v>
      </c>
      <c r="F14">
        <f>SUM(D14:E14)</f>
        <v>200</v>
      </c>
    </row>
    <row r="15" spans="1:6" x14ac:dyDescent="0.25">
      <c r="A15" t="s">
        <v>9</v>
      </c>
    </row>
    <row r="16" spans="1:6" x14ac:dyDescent="0.25">
      <c r="A16" t="s">
        <v>10</v>
      </c>
    </row>
    <row r="17" spans="1:9" x14ac:dyDescent="0.25">
      <c r="A17" t="s">
        <v>1</v>
      </c>
      <c r="D17">
        <f>SUM(D2:D5)</f>
        <v>100</v>
      </c>
      <c r="E17">
        <f>SUM(E2:E5)</f>
        <v>22</v>
      </c>
      <c r="H17" t="s">
        <v>11</v>
      </c>
      <c r="I17">
        <f>(D17+E18+E19)/200</f>
        <v>0.74</v>
      </c>
    </row>
    <row r="18" spans="1:9" x14ac:dyDescent="0.25">
      <c r="A18" t="s">
        <v>2</v>
      </c>
      <c r="D18">
        <f>SUM(D6:D9)</f>
        <v>25</v>
      </c>
      <c r="E18">
        <f>SUM(E6:E9)</f>
        <v>34</v>
      </c>
    </row>
    <row r="19" spans="1:9" x14ac:dyDescent="0.25">
      <c r="A19" t="s">
        <v>3</v>
      </c>
      <c r="D19">
        <f>SUM(D10:D13)</f>
        <v>5</v>
      </c>
      <c r="E19">
        <f>SUM(E10:E13)</f>
        <v>14</v>
      </c>
    </row>
    <row r="22" spans="1:9" x14ac:dyDescent="0.25">
      <c r="A22" t="s">
        <v>12</v>
      </c>
      <c r="B22" t="s">
        <v>5</v>
      </c>
      <c r="D22">
        <f>(D2+D3+D6+D7+D10+D11)</f>
        <v>15</v>
      </c>
      <c r="E22">
        <f>(E2+E3+E6+E7+E10+E11)</f>
        <v>17</v>
      </c>
      <c r="H22" t="s">
        <v>11</v>
      </c>
      <c r="I22">
        <f>(D23+E22)/(D22+E22+D23+E23)</f>
        <v>0.66</v>
      </c>
    </row>
    <row r="23" spans="1:9" x14ac:dyDescent="0.25">
      <c r="B23" t="s">
        <v>6</v>
      </c>
      <c r="D23">
        <f>(D4+D5+D8+D9+D12+D13)</f>
        <v>115</v>
      </c>
      <c r="E23">
        <f>E4+E5+E8+E9+E12+E13</f>
        <v>53</v>
      </c>
    </row>
    <row r="25" spans="1:9" x14ac:dyDescent="0.25">
      <c r="A25" t="s">
        <v>13</v>
      </c>
      <c r="B25" t="s">
        <v>5</v>
      </c>
      <c r="D25">
        <f>D2+D4+D6+D8+D10+D12</f>
        <v>71</v>
      </c>
      <c r="E25">
        <f>E2+E4+E6+E8+E10+E12</f>
        <v>31</v>
      </c>
      <c r="H25" t="s">
        <v>11</v>
      </c>
      <c r="I25">
        <f>(D25+D26)/200</f>
        <v>0.65</v>
      </c>
    </row>
    <row r="26" spans="1:9" x14ac:dyDescent="0.25">
      <c r="B26" t="s">
        <v>6</v>
      </c>
      <c r="D26">
        <f>D3+D5+D7+D9+D11+D13</f>
        <v>59</v>
      </c>
      <c r="E26">
        <f>E3+E5+E7+E9+E11+E13</f>
        <v>39</v>
      </c>
    </row>
    <row r="28" spans="1:9" x14ac:dyDescent="0.25">
      <c r="A28" t="s">
        <v>14</v>
      </c>
    </row>
    <row r="29" spans="1:9" x14ac:dyDescent="0.25">
      <c r="A29" t="s">
        <v>1</v>
      </c>
    </row>
    <row r="30" spans="1:9" x14ac:dyDescent="0.25">
      <c r="A30" t="s">
        <v>12</v>
      </c>
      <c r="B30" t="s">
        <v>5</v>
      </c>
      <c r="D30">
        <f>D2+D3</f>
        <v>10</v>
      </c>
      <c r="E30">
        <f>E2+E3</f>
        <v>14</v>
      </c>
      <c r="H30" t="s">
        <v>11</v>
      </c>
      <c r="I30">
        <f>(E30+D31)/120</f>
        <v>0.8666666666666667</v>
      </c>
    </row>
    <row r="31" spans="1:9" x14ac:dyDescent="0.25">
      <c r="B31" t="s">
        <v>6</v>
      </c>
      <c r="D31">
        <f>D4+D5</f>
        <v>90</v>
      </c>
      <c r="E31">
        <f>E4+E5</f>
        <v>8</v>
      </c>
    </row>
    <row r="33" spans="1:9" x14ac:dyDescent="0.25">
      <c r="A33" t="s">
        <v>13</v>
      </c>
      <c r="B33" t="s">
        <v>5</v>
      </c>
      <c r="D33">
        <f>D2+D4</f>
        <v>53</v>
      </c>
      <c r="E33">
        <f>E2+E4</f>
        <v>14</v>
      </c>
      <c r="H33" t="s">
        <v>11</v>
      </c>
      <c r="I33">
        <f>(D33+D34)/120</f>
        <v>0.83333333333333337</v>
      </c>
    </row>
    <row r="34" spans="1:9" x14ac:dyDescent="0.25">
      <c r="B34" t="s">
        <v>6</v>
      </c>
      <c r="D34">
        <f>D3+D5</f>
        <v>47</v>
      </c>
      <c r="E34">
        <f>E3+E5</f>
        <v>8</v>
      </c>
    </row>
    <row r="36" spans="1:9" x14ac:dyDescent="0.25">
      <c r="A36" t="s">
        <v>15</v>
      </c>
    </row>
    <row r="37" spans="1:9" x14ac:dyDescent="0.25">
      <c r="A37" t="s">
        <v>16</v>
      </c>
    </row>
    <row r="38" spans="1:9" x14ac:dyDescent="0.25">
      <c r="A38" t="s">
        <v>13</v>
      </c>
      <c r="B38" t="s">
        <v>5</v>
      </c>
      <c r="D38">
        <f>D4</f>
        <v>50</v>
      </c>
      <c r="E38">
        <f>E4</f>
        <v>4</v>
      </c>
    </row>
    <row r="39" spans="1:9" x14ac:dyDescent="0.25">
      <c r="B39" t="s">
        <v>6</v>
      </c>
      <c r="D39">
        <f>D5</f>
        <v>40</v>
      </c>
      <c r="E39">
        <f>E5</f>
        <v>4</v>
      </c>
    </row>
    <row r="41" spans="1:9" x14ac:dyDescent="0.25">
      <c r="A41" t="s">
        <v>17</v>
      </c>
      <c r="B41" t="s">
        <v>5</v>
      </c>
      <c r="D41">
        <f>D2</f>
        <v>3</v>
      </c>
      <c r="E41">
        <f>E2</f>
        <v>10</v>
      </c>
      <c r="H41" t="s">
        <v>11</v>
      </c>
      <c r="I41">
        <f>(E41+D42)/22</f>
        <v>0.77272727272727271</v>
      </c>
    </row>
    <row r="42" spans="1:9" x14ac:dyDescent="0.25">
      <c r="B42" t="s">
        <v>6</v>
      </c>
      <c r="D42">
        <f>D3</f>
        <v>7</v>
      </c>
      <c r="E42">
        <f>E3</f>
        <v>4</v>
      </c>
    </row>
    <row r="44" spans="1:9" x14ac:dyDescent="0.25">
      <c r="A44" t="s">
        <v>14</v>
      </c>
    </row>
    <row r="45" spans="1:9" x14ac:dyDescent="0.25">
      <c r="A45" t="s">
        <v>2</v>
      </c>
    </row>
    <row r="46" spans="1:9" x14ac:dyDescent="0.25">
      <c r="A46" t="s">
        <v>12</v>
      </c>
      <c r="D46">
        <f>D6+D7</f>
        <v>4</v>
      </c>
      <c r="E46">
        <f>E6+E7</f>
        <v>1</v>
      </c>
      <c r="H46" t="s">
        <v>11</v>
      </c>
      <c r="I46">
        <f>(D46+E47)/(E46+E47+D47+D46)</f>
        <v>0.6271186440677966</v>
      </c>
    </row>
    <row r="47" spans="1:9" x14ac:dyDescent="0.25">
      <c r="D47">
        <f>D8+D9</f>
        <v>21</v>
      </c>
      <c r="E47">
        <f>E8+E9</f>
        <v>33</v>
      </c>
    </row>
    <row r="49" spans="1:9" x14ac:dyDescent="0.25">
      <c r="A49" t="s">
        <v>13</v>
      </c>
      <c r="D49">
        <f>D6+D8</f>
        <v>15</v>
      </c>
      <c r="E49">
        <f>E6+E8</f>
        <v>10</v>
      </c>
      <c r="H49" t="s">
        <v>11</v>
      </c>
      <c r="I49">
        <f>(D49+E50)/(D49+E50+E49+D50)</f>
        <v>0.66101694915254239</v>
      </c>
    </row>
    <row r="50" spans="1:9" x14ac:dyDescent="0.25">
      <c r="D50">
        <f>D7+D9</f>
        <v>10</v>
      </c>
      <c r="E50">
        <f>E7+E9</f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jtl_adm</dc:creator>
  <cp:lastModifiedBy>Jan Tore Lønning</cp:lastModifiedBy>
  <dcterms:created xsi:type="dcterms:W3CDTF">2020-01-12T13:35:42Z</dcterms:created>
  <dcterms:modified xsi:type="dcterms:W3CDTF">2022-09-08T09:35:59Z</dcterms:modified>
</cp:coreProperties>
</file>