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Econ001\Studentassistent\UiO ifi\Finansiering og investering\"/>
    </mc:Choice>
  </mc:AlternateContent>
  <xr:revisionPtr revIDLastSave="0" documentId="13_ncr:1_{2C86F728-A933-462F-A216-6D460EC8AF67}" xr6:coauthVersionLast="45" xr6:coauthVersionMax="45" xr10:uidLastSave="{00000000-0000-0000-0000-000000000000}"/>
  <bookViews>
    <workbookView xWindow="-120" yWindow="-120" windowWidth="29040" windowHeight="15840" activeTab="2" xr2:uid="{A440473D-8609-495A-BEC8-2D9DDF7E549B}"/>
  </bookViews>
  <sheets>
    <sheet name="Oppg 7" sheetId="1" r:id="rId1"/>
    <sheet name="Oppg 8" sheetId="2" r:id="rId2"/>
    <sheet name="Oppg 1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M41" i="1"/>
  <c r="B17" i="3" l="1"/>
  <c r="B46" i="1"/>
  <c r="E35" i="1"/>
  <c r="B37" i="1"/>
  <c r="B29" i="1"/>
  <c r="B22" i="1"/>
  <c r="B16" i="1"/>
  <c r="B8" i="3"/>
  <c r="B19" i="2"/>
  <c r="B18" i="2"/>
  <c r="B21" i="2" s="1"/>
  <c r="B22" i="2"/>
  <c r="B15" i="2"/>
  <c r="B9" i="2"/>
  <c r="B24" i="2" l="1"/>
  <c r="B9" i="1"/>
  <c r="C9" i="1" s="1"/>
  <c r="D9" i="1" s="1"/>
  <c r="E9" i="1" s="1"/>
  <c r="F9" i="1" s="1"/>
</calcChain>
</file>

<file path=xl/sharedStrings.xml><?xml version="1.0" encoding="utf-8"?>
<sst xmlns="http://schemas.openxmlformats.org/spreadsheetml/2006/main" count="84" uniqueCount="58">
  <si>
    <t>Oppg 10</t>
  </si>
  <si>
    <t>Beløp</t>
  </si>
  <si>
    <t>Rente i banken</t>
  </si>
  <si>
    <t>a)</t>
  </si>
  <si>
    <t>År</t>
  </si>
  <si>
    <t xml:space="preserve">Bank </t>
  </si>
  <si>
    <t>b)</t>
  </si>
  <si>
    <t>Hvor lang tid tar det før beløpet har doblet seg</t>
  </si>
  <si>
    <t>NÅVERDI</t>
  </si>
  <si>
    <t>SLUTTVERDI</t>
  </si>
  <si>
    <t>c)</t>
  </si>
  <si>
    <t>d)</t>
  </si>
  <si>
    <t>Nåverdi</t>
  </si>
  <si>
    <t>e)</t>
  </si>
  <si>
    <t>Utbet</t>
  </si>
  <si>
    <t>Antall utbet</t>
  </si>
  <si>
    <t>Rente</t>
  </si>
  <si>
    <t>f)</t>
  </si>
  <si>
    <t xml:space="preserve">Rente </t>
  </si>
  <si>
    <t>Pris bil</t>
  </si>
  <si>
    <t>Husleie</t>
  </si>
  <si>
    <t>Måned</t>
  </si>
  <si>
    <t>Kvartal</t>
  </si>
  <si>
    <t>Rente/kvartal</t>
  </si>
  <si>
    <t>Sum husleie</t>
  </si>
  <si>
    <t>Husleie/ kvartal</t>
  </si>
  <si>
    <t>Årlig avgift</t>
  </si>
  <si>
    <t>Årlig beløp/ rente</t>
  </si>
  <si>
    <t>Verdi av tomt</t>
  </si>
  <si>
    <t>Nei, tilbudet er lavere enn nåverdien til tomta</t>
  </si>
  <si>
    <t>Prisstigning / år</t>
  </si>
  <si>
    <t>Funksjon: SLUTTVERDI. Bruker så målsøking hvor vi endrer på årene for å finne ut hvor mange år det tar før beløpet har doblet seg.</t>
  </si>
  <si>
    <t>Funksjon: SLUTTVERDI. Bruker målsøking som over men endrer på renten.</t>
  </si>
  <si>
    <t xml:space="preserve">Får 100 000 kr om 4 år, hva er nåverdien av 100 000 om 4 år i dag? </t>
  </si>
  <si>
    <t>Utbetaling</t>
  </si>
  <si>
    <t>Funksjon: NÅVERDI. Setter inn rente, periode og verdien vi får utbetalt om 4 år som sluttverdi.</t>
  </si>
  <si>
    <t>UTBETALING</t>
  </si>
  <si>
    <t>Setter utbetalingen som negativ ettersom avdrag er en funksjon rettet mot hva du må betale for ett lån foreks.</t>
  </si>
  <si>
    <t>Løsning 2: Funksjon: NÅVERDI. Setter inn renta, antall_utbet og utbetalingen som er 25 000, og bruker målsøking</t>
  </si>
  <si>
    <t>50 000 i dag og ett visst beløp om 4 år. Hva må beløpet være for være likeverdig med 100 000 i dag.</t>
  </si>
  <si>
    <t>Funsjon: SLUTTVERDI. Setter renta, perioden som år og 50 000 som nåverdien.</t>
  </si>
  <si>
    <t>Hvor mye må du sette til side nå for å få 300 000 om 5 år.</t>
  </si>
  <si>
    <t>Funksjon: NÅVERDI. Setter sluttverdi til 300 000.</t>
  </si>
  <si>
    <t>1200/mnd i husleie, betales hvert kvartal. Hvor mye må du sette av for å kunne betale husleia 5 år fremover.</t>
  </si>
  <si>
    <t>Funksjon: NÅVERDI på renta / kvartal, utbetalinger / kvartal og antall kvartal</t>
  </si>
  <si>
    <t xml:space="preserve">Verdien av tomta </t>
  </si>
  <si>
    <t>Årlig beløp/ (rente - prisstigning)</t>
  </si>
  <si>
    <t>utbetaling</t>
  </si>
  <si>
    <t>nåverdi</t>
  </si>
  <si>
    <t>for å sette nåverdien til 100 000 ved å endre utbetalingen. Legg til type 1!</t>
  </si>
  <si>
    <t>Hvis du setter pengene i banken, hvor mye har du innestående etter fire år?</t>
  </si>
  <si>
    <t>Sluttverdi</t>
  </si>
  <si>
    <t>Rente for at bankinnskuddet skal fordobles på 10 år</t>
  </si>
  <si>
    <t>Utbetalt 25 000 hver år neste 5 år. Hvor mye burde blitt utbetalt for at summen skulle være likeverdig med å få 100 000 i dag?</t>
  </si>
  <si>
    <t>Løsning 1: Funksjon: AVDRAG. Setter inn renta, antall utbetalinger, nåverdien og at utbetalingen skjer i starten av perioden.</t>
  </si>
  <si>
    <t>Verdien av tomta hvis rentenivået er 6%</t>
  </si>
  <si>
    <t>Oppg 7</t>
  </si>
  <si>
    <t>Oppg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</si>
</sst>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kr&quot;\ #,##0.00;[Red]\-&quot;kr&quot;\ #,##0.00"/>
    <numFmt numFmtId="43" formatCode="_-* #,##0.00_-;\-* #,##0.00_-;_-* &quot;-&quot;??_-;_-@_-"/>
    <numFmt numFmtId="164" formatCode="_-* #,##0_-;\-* #,##0_-;_-* &quot;-&quot;??_-;_-@_-"/>
    <numFmt numFmtId="165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0" fillId="0" borderId="0" xfId="0" applyNumberFormat="1"/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8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0" fontId="0" fillId="2" borderId="0" xfId="0" applyFill="1"/>
    <xf numFmtId="165" fontId="0" fillId="0" borderId="0" xfId="0" applyNumberFormat="1"/>
    <xf numFmtId="0" fontId="0" fillId="3" borderId="1" xfId="0" applyFill="1" applyBorder="1" applyAlignment="1">
      <alignment horizontal="center"/>
    </xf>
    <xf numFmtId="164" fontId="0" fillId="4" borderId="0" xfId="1" applyNumberFormat="1" applyFont="1" applyFill="1"/>
    <xf numFmtId="0" fontId="2" fillId="3" borderId="4" xfId="0" applyFont="1" applyFill="1" applyBorder="1"/>
    <xf numFmtId="0" fontId="0" fillId="4" borderId="3" xfId="0" applyFill="1" applyBorder="1"/>
    <xf numFmtId="3" fontId="0" fillId="0" borderId="0" xfId="0" applyNumberFormat="1" applyFont="1"/>
    <xf numFmtId="0" fontId="0" fillId="0" borderId="2" xfId="0" applyBorder="1"/>
    <xf numFmtId="8" fontId="0" fillId="0" borderId="2" xfId="0" applyNumberFormat="1" applyBorder="1"/>
    <xf numFmtId="9" fontId="0" fillId="0" borderId="0" xfId="0" applyNumberFormat="1" applyFont="1"/>
    <xf numFmtId="9" fontId="0" fillId="0" borderId="0" xfId="0" applyNumberFormat="1" applyAlignment="1"/>
    <xf numFmtId="3" fontId="0" fillId="0" borderId="2" xfId="0" applyNumberFormat="1" applyBorder="1"/>
    <xf numFmtId="164" fontId="0" fillId="0" borderId="2" xfId="0" applyNumberFormat="1" applyBorder="1"/>
    <xf numFmtId="8" fontId="3" fillId="0" borderId="0" xfId="0" applyNumberFormat="1" applyFont="1"/>
    <xf numFmtId="0" fontId="0" fillId="2" borderId="0" xfId="0" applyFont="1" applyFill="1"/>
    <xf numFmtId="164" fontId="0" fillId="0" borderId="0" xfId="1" applyNumberFormat="1" applyFont="1" applyAlignment="1">
      <alignment horizontal="right" indent="1"/>
    </xf>
    <xf numFmtId="0" fontId="0" fillId="0" borderId="0" xfId="0" applyFill="1"/>
    <xf numFmtId="0" fontId="0" fillId="2" borderId="0" xfId="0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C202-DD10-49B3-9C1B-337BE5C766F7}">
  <dimension ref="A1:Q47"/>
  <sheetViews>
    <sheetView workbookViewId="0">
      <selection activeCell="A2" sqref="A2"/>
    </sheetView>
  </sheetViews>
  <sheetFormatPr baseColWidth="10" defaultRowHeight="15" x14ac:dyDescent="0.25"/>
  <cols>
    <col min="1" max="1" width="15.140625" customWidth="1"/>
    <col min="2" max="2" width="12.85546875" bestFit="1" customWidth="1"/>
    <col min="4" max="4" width="12.85546875" bestFit="1" customWidth="1"/>
    <col min="5" max="5" width="15.42578125" customWidth="1"/>
    <col min="12" max="12" width="11.28515625" bestFit="1" customWidth="1"/>
    <col min="13" max="13" width="17.42578125" customWidth="1"/>
    <col min="18" max="18" width="10.85546875" customWidth="1"/>
  </cols>
  <sheetData>
    <row r="1" spans="1:17" x14ac:dyDescent="0.25">
      <c r="A1" s="1" t="s">
        <v>56</v>
      </c>
    </row>
    <row r="3" spans="1:17" x14ac:dyDescent="0.25">
      <c r="A3" t="s">
        <v>1</v>
      </c>
      <c r="B3" s="2">
        <v>100000</v>
      </c>
    </row>
    <row r="4" spans="1:17" x14ac:dyDescent="0.25">
      <c r="A4" t="s">
        <v>2</v>
      </c>
      <c r="B4" s="3">
        <v>0.05</v>
      </c>
    </row>
    <row r="6" spans="1:17" x14ac:dyDescent="0.25">
      <c r="A6" s="1" t="s">
        <v>3</v>
      </c>
      <c r="B6" s="4" t="s">
        <v>50</v>
      </c>
    </row>
    <row r="8" spans="1:17" x14ac:dyDescent="0.25">
      <c r="A8" s="16" t="s">
        <v>4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0"/>
      <c r="H8" s="29" t="s">
        <v>51</v>
      </c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5">
      <c r="A9" s="17" t="s">
        <v>5</v>
      </c>
      <c r="B9" s="15">
        <f>B3</f>
        <v>100000</v>
      </c>
      <c r="C9" s="15">
        <f>B9+B9*$B$4</f>
        <v>105000</v>
      </c>
      <c r="D9" s="15">
        <f t="shared" ref="D9:F9" si="0">C9+C9*$B$4</f>
        <v>110250</v>
      </c>
      <c r="E9" s="15">
        <f t="shared" si="0"/>
        <v>115762.5</v>
      </c>
      <c r="F9" s="15">
        <f t="shared" si="0"/>
        <v>121550.625</v>
      </c>
      <c r="G9" s="11"/>
      <c r="H9" s="11">
        <f>FV(B4,4,,-100000)</f>
        <v>121550.625</v>
      </c>
      <c r="I9" s="11"/>
      <c r="J9" s="11"/>
      <c r="K9" s="11"/>
      <c r="L9" s="11"/>
      <c r="M9" s="11"/>
      <c r="N9" s="11"/>
      <c r="O9" s="11"/>
      <c r="P9" s="11"/>
      <c r="Q9" s="11"/>
    </row>
    <row r="11" spans="1:17" x14ac:dyDescent="0.25">
      <c r="A11" s="1" t="s">
        <v>6</v>
      </c>
      <c r="B11" s="4" t="s">
        <v>7</v>
      </c>
    </row>
    <row r="12" spans="1:17" x14ac:dyDescent="0.25">
      <c r="A12" s="1"/>
      <c r="B12" s="4"/>
    </row>
    <row r="13" spans="1:17" x14ac:dyDescent="0.25">
      <c r="A13" s="9" t="s">
        <v>1</v>
      </c>
      <c r="B13" s="18">
        <v>100000</v>
      </c>
    </row>
    <row r="14" spans="1:17" x14ac:dyDescent="0.25">
      <c r="A14" s="9" t="s">
        <v>18</v>
      </c>
      <c r="B14" s="21">
        <v>0.05</v>
      </c>
    </row>
    <row r="15" spans="1:17" x14ac:dyDescent="0.25">
      <c r="A15" t="s">
        <v>4</v>
      </c>
      <c r="B15" s="8">
        <v>14.206699082739529</v>
      </c>
    </row>
    <row r="16" spans="1:17" ht="15.75" thickBot="1" x14ac:dyDescent="0.3">
      <c r="A16" s="19" t="s">
        <v>9</v>
      </c>
      <c r="B16" s="20">
        <f>FV(B14,B15,,-B13)</f>
        <v>199999.9999985272</v>
      </c>
      <c r="C16" s="4"/>
      <c r="D16" s="12" t="s">
        <v>31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1" ht="15.75" thickTop="1" x14ac:dyDescent="0.25"/>
    <row r="18" spans="1:11" x14ac:dyDescent="0.25">
      <c r="A18" s="1" t="s">
        <v>10</v>
      </c>
      <c r="B18" s="4" t="s">
        <v>52</v>
      </c>
    </row>
    <row r="19" spans="1:11" x14ac:dyDescent="0.25">
      <c r="A19" s="1"/>
      <c r="B19" s="4"/>
    </row>
    <row r="20" spans="1:11" x14ac:dyDescent="0.25">
      <c r="A20" t="s">
        <v>16</v>
      </c>
      <c r="B20" s="3">
        <v>7.1773462537396387E-2</v>
      </c>
    </row>
    <row r="21" spans="1:11" x14ac:dyDescent="0.25">
      <c r="A21" t="s">
        <v>4</v>
      </c>
      <c r="B21">
        <v>10</v>
      </c>
    </row>
    <row r="22" spans="1:11" x14ac:dyDescent="0.25">
      <c r="A22" t="s">
        <v>9</v>
      </c>
      <c r="B22" s="7">
        <f>FV(B20,B21,,-B3)</f>
        <v>200000.00000205892</v>
      </c>
      <c r="C22" s="4"/>
      <c r="D22" s="12" t="s">
        <v>32</v>
      </c>
      <c r="E22" s="12"/>
      <c r="F22" s="12"/>
      <c r="G22" s="12"/>
      <c r="H22" s="12"/>
      <c r="I22" s="12"/>
    </row>
    <row r="24" spans="1:11" x14ac:dyDescent="0.25">
      <c r="A24" s="1" t="s">
        <v>11</v>
      </c>
      <c r="B24" s="4" t="s">
        <v>33</v>
      </c>
    </row>
    <row r="25" spans="1:11" ht="17.25" customHeight="1" x14ac:dyDescent="0.25">
      <c r="A25" s="1"/>
      <c r="B25" s="4"/>
    </row>
    <row r="26" spans="1:11" ht="17.25" customHeight="1" x14ac:dyDescent="0.25">
      <c r="A26" s="9" t="s">
        <v>34</v>
      </c>
      <c r="B26" s="18">
        <v>-100000</v>
      </c>
    </row>
    <row r="27" spans="1:11" ht="17.25" customHeight="1" x14ac:dyDescent="0.25">
      <c r="A27" s="9" t="s">
        <v>16</v>
      </c>
      <c r="B27" s="21">
        <v>0.05</v>
      </c>
    </row>
    <row r="28" spans="1:11" x14ac:dyDescent="0.25">
      <c r="A28" s="9" t="s">
        <v>4</v>
      </c>
      <c r="B28">
        <v>4</v>
      </c>
    </row>
    <row r="29" spans="1:11" ht="15.75" thickBot="1" x14ac:dyDescent="0.3">
      <c r="A29" s="19" t="s">
        <v>8</v>
      </c>
      <c r="B29" s="24">
        <f>PV(B27,B28,,B26)</f>
        <v>82270.247479188198</v>
      </c>
      <c r="C29" s="4"/>
      <c r="D29" s="12" t="s">
        <v>35</v>
      </c>
      <c r="E29" s="12"/>
      <c r="F29" s="12"/>
      <c r="G29" s="12"/>
      <c r="H29" s="12"/>
      <c r="I29" s="12"/>
      <c r="J29" s="12"/>
      <c r="K29" s="12"/>
    </row>
    <row r="30" spans="1:11" ht="15.75" thickTop="1" x14ac:dyDescent="0.25"/>
    <row r="32" spans="1:11" x14ac:dyDescent="0.25">
      <c r="A32" s="1" t="s">
        <v>13</v>
      </c>
      <c r="B32" s="4" t="s">
        <v>53</v>
      </c>
    </row>
    <row r="33" spans="1:15" x14ac:dyDescent="0.25">
      <c r="A33" s="1"/>
    </row>
    <row r="34" spans="1:15" x14ac:dyDescent="0.25">
      <c r="A34" t="s">
        <v>12</v>
      </c>
      <c r="B34" s="2">
        <v>100000</v>
      </c>
      <c r="D34" t="s">
        <v>34</v>
      </c>
      <c r="E34" s="2">
        <v>26858.269771758354</v>
      </c>
      <c r="G34" s="12" t="s">
        <v>38</v>
      </c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t="s">
        <v>15</v>
      </c>
      <c r="B35">
        <v>4</v>
      </c>
      <c r="D35" t="s">
        <v>12</v>
      </c>
      <c r="E35" s="7">
        <f>PV(B36,B35,-E34,,1)</f>
        <v>99999.999999999971</v>
      </c>
      <c r="G35" s="12" t="s">
        <v>49</v>
      </c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t="s">
        <v>16</v>
      </c>
      <c r="B36" s="22">
        <v>0.05</v>
      </c>
      <c r="C36" s="5"/>
      <c r="D36" s="5"/>
      <c r="E36" s="5"/>
      <c r="F36" s="5"/>
    </row>
    <row r="37" spans="1:15" ht="15.75" thickBot="1" x14ac:dyDescent="0.3">
      <c r="A37" s="19" t="s">
        <v>36</v>
      </c>
      <c r="B37" s="23">
        <f>PMT(B36,B35,-B34,,1)</f>
        <v>26858.269771758354</v>
      </c>
      <c r="D37" s="12" t="s">
        <v>54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5" ht="15.75" thickTop="1" x14ac:dyDescent="0.25">
      <c r="B38" s="7"/>
      <c r="D38" s="12"/>
      <c r="E38" s="12" t="s">
        <v>37</v>
      </c>
      <c r="F38" s="12"/>
      <c r="G38" s="12"/>
      <c r="H38" s="12"/>
      <c r="I38" s="12"/>
      <c r="J38" s="12"/>
      <c r="K38" s="12"/>
      <c r="L38" s="12"/>
      <c r="M38" s="12"/>
    </row>
    <row r="40" spans="1:15" x14ac:dyDescent="0.25">
      <c r="A40" s="1" t="s">
        <v>17</v>
      </c>
      <c r="B40" s="25" t="s">
        <v>39</v>
      </c>
      <c r="L40" t="s">
        <v>47</v>
      </c>
      <c r="M40" s="8">
        <v>26858.269771758376</v>
      </c>
    </row>
    <row r="41" spans="1:15" x14ac:dyDescent="0.25">
      <c r="A41" s="1"/>
      <c r="B41" s="7"/>
      <c r="L41" s="7" t="s">
        <v>48</v>
      </c>
      <c r="M41" s="7">
        <f>PV(B36,B35,-M40,,1)</f>
        <v>100000.00000000006</v>
      </c>
    </row>
    <row r="42" spans="1:15" x14ac:dyDescent="0.25">
      <c r="A42" t="s">
        <v>12</v>
      </c>
      <c r="B42" s="7">
        <v>100000</v>
      </c>
      <c r="D42" s="7"/>
    </row>
    <row r="43" spans="1:15" x14ac:dyDescent="0.25">
      <c r="A43" t="s">
        <v>14</v>
      </c>
      <c r="B43" s="2">
        <v>50000</v>
      </c>
    </row>
    <row r="44" spans="1:15" x14ac:dyDescent="0.25">
      <c r="A44" t="s">
        <v>16</v>
      </c>
      <c r="B44" s="3">
        <v>0.05</v>
      </c>
    </row>
    <row r="45" spans="1:15" x14ac:dyDescent="0.25">
      <c r="A45" t="s">
        <v>4</v>
      </c>
      <c r="B45">
        <v>4</v>
      </c>
    </row>
    <row r="46" spans="1:15" ht="15.75" thickBot="1" x14ac:dyDescent="0.3">
      <c r="A46" s="19" t="s">
        <v>9</v>
      </c>
      <c r="B46" s="20">
        <f>FV(B44,B45,,-B43)</f>
        <v>60775.3125</v>
      </c>
      <c r="D46" s="12" t="s">
        <v>40</v>
      </c>
      <c r="E46" s="12"/>
      <c r="F46" s="12"/>
      <c r="G46" s="12"/>
      <c r="H46" s="12"/>
      <c r="I46" s="12"/>
    </row>
    <row r="47" spans="1:1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D220C-B57D-4706-AC8D-3D52266723F8}">
  <dimension ref="A1:I25"/>
  <sheetViews>
    <sheetView workbookViewId="0">
      <selection activeCell="A2" sqref="A2"/>
    </sheetView>
  </sheetViews>
  <sheetFormatPr baseColWidth="10" defaultRowHeight="15" x14ac:dyDescent="0.25"/>
  <cols>
    <col min="1" max="1" width="17.28515625" customWidth="1"/>
    <col min="2" max="2" width="12.140625" bestFit="1" customWidth="1"/>
  </cols>
  <sheetData>
    <row r="1" spans="1:7" x14ac:dyDescent="0.25">
      <c r="A1" s="1" t="s">
        <v>57</v>
      </c>
    </row>
    <row r="2" spans="1:7" x14ac:dyDescent="0.25">
      <c r="A2" s="1"/>
    </row>
    <row r="3" spans="1:7" x14ac:dyDescent="0.25">
      <c r="A3" s="1" t="s">
        <v>3</v>
      </c>
      <c r="B3" s="4" t="s">
        <v>41</v>
      </c>
    </row>
    <row r="4" spans="1:7" x14ac:dyDescent="0.25">
      <c r="A4" s="1"/>
    </row>
    <row r="5" spans="1:7" x14ac:dyDescent="0.25">
      <c r="A5" t="s">
        <v>19</v>
      </c>
      <c r="B5" s="2">
        <v>300000</v>
      </c>
    </row>
    <row r="6" spans="1:7" x14ac:dyDescent="0.25">
      <c r="A6" t="s">
        <v>4</v>
      </c>
      <c r="B6">
        <v>5</v>
      </c>
    </row>
    <row r="7" spans="1:7" x14ac:dyDescent="0.25">
      <c r="A7" t="s">
        <v>16</v>
      </c>
      <c r="B7" s="3">
        <v>0.05</v>
      </c>
    </row>
    <row r="9" spans="1:7" ht="15.75" thickBot="1" x14ac:dyDescent="0.3">
      <c r="A9" s="19" t="s">
        <v>12</v>
      </c>
      <c r="B9" s="20">
        <f>PV(B7,B6,,-B5)</f>
        <v>235057.84994053768</v>
      </c>
      <c r="D9" s="26" t="s">
        <v>42</v>
      </c>
      <c r="E9" s="12"/>
      <c r="F9" s="12"/>
      <c r="G9" s="12"/>
    </row>
    <row r="10" spans="1:7" ht="15.75" thickTop="1" x14ac:dyDescent="0.25"/>
    <row r="11" spans="1:7" x14ac:dyDescent="0.25">
      <c r="A11" s="1" t="s">
        <v>6</v>
      </c>
      <c r="B11" s="4" t="s">
        <v>43</v>
      </c>
    </row>
    <row r="12" spans="1:7" x14ac:dyDescent="0.25">
      <c r="A12" s="1"/>
    </row>
    <row r="13" spans="1:7" x14ac:dyDescent="0.25">
      <c r="A13" t="s">
        <v>20</v>
      </c>
      <c r="B13">
        <v>1200</v>
      </c>
    </row>
    <row r="14" spans="1:7" x14ac:dyDescent="0.25">
      <c r="A14" t="s">
        <v>16</v>
      </c>
      <c r="B14" s="3">
        <v>0.06</v>
      </c>
    </row>
    <row r="15" spans="1:7" x14ac:dyDescent="0.25">
      <c r="A15" t="s">
        <v>23</v>
      </c>
      <c r="B15" s="13">
        <f>B14/4</f>
        <v>1.4999999999999999E-2</v>
      </c>
    </row>
    <row r="16" spans="1:7" x14ac:dyDescent="0.25">
      <c r="B16" s="3"/>
    </row>
    <row r="17" spans="1:9" x14ac:dyDescent="0.25">
      <c r="A17" t="s">
        <v>4</v>
      </c>
      <c r="B17">
        <v>5</v>
      </c>
    </row>
    <row r="18" spans="1:9" x14ac:dyDescent="0.25">
      <c r="A18" t="s">
        <v>21</v>
      </c>
      <c r="B18">
        <f>B17*12</f>
        <v>60</v>
      </c>
    </row>
    <row r="19" spans="1:9" x14ac:dyDescent="0.25">
      <c r="A19" t="s">
        <v>22</v>
      </c>
      <c r="B19">
        <f>B17*4</f>
        <v>20</v>
      </c>
    </row>
    <row r="21" spans="1:9" x14ac:dyDescent="0.25">
      <c r="A21" t="s">
        <v>24</v>
      </c>
      <c r="B21">
        <f>B13*B18</f>
        <v>72000</v>
      </c>
    </row>
    <row r="22" spans="1:9" x14ac:dyDescent="0.25">
      <c r="A22" t="s">
        <v>25</v>
      </c>
      <c r="B22">
        <f>B13*3</f>
        <v>3600</v>
      </c>
    </row>
    <row r="24" spans="1:9" ht="15.75" thickBot="1" x14ac:dyDescent="0.3">
      <c r="A24" s="19" t="s">
        <v>12</v>
      </c>
      <c r="B24" s="20">
        <f>PV(B15,B19,-B22)</f>
        <v>61807.099626294446</v>
      </c>
      <c r="D24" s="26" t="s">
        <v>44</v>
      </c>
      <c r="E24" s="12"/>
      <c r="F24" s="12"/>
      <c r="G24" s="12"/>
      <c r="H24" s="12"/>
      <c r="I24" s="12"/>
    </row>
    <row r="25" spans="1:9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A88E-2221-4EC1-85A2-38FCC9EF5CED}">
  <dimension ref="A1:F17"/>
  <sheetViews>
    <sheetView tabSelected="1" workbookViewId="0">
      <selection activeCell="I13" sqref="I13"/>
    </sheetView>
  </sheetViews>
  <sheetFormatPr baseColWidth="10" defaultRowHeight="15" x14ac:dyDescent="0.25"/>
  <cols>
    <col min="1" max="1" width="16.85546875" customWidth="1"/>
    <col min="2" max="2" width="12.7109375" bestFit="1" customWidth="1"/>
  </cols>
  <sheetData>
    <row r="1" spans="1:5" x14ac:dyDescent="0.25">
      <c r="A1" s="1" t="s">
        <v>0</v>
      </c>
    </row>
    <row r="3" spans="1:5" x14ac:dyDescent="0.25">
      <c r="A3" s="1" t="s">
        <v>3</v>
      </c>
      <c r="B3" s="4" t="s">
        <v>55</v>
      </c>
    </row>
    <row r="4" spans="1:5" x14ac:dyDescent="0.25">
      <c r="B4" s="2"/>
    </row>
    <row r="5" spans="1:5" x14ac:dyDescent="0.25">
      <c r="A5" t="s">
        <v>26</v>
      </c>
      <c r="B5" s="2">
        <v>25000</v>
      </c>
    </row>
    <row r="6" spans="1:5" x14ac:dyDescent="0.25">
      <c r="A6" t="s">
        <v>18</v>
      </c>
      <c r="B6" s="3">
        <v>0.06</v>
      </c>
    </row>
    <row r="8" spans="1:5" x14ac:dyDescent="0.25">
      <c r="A8" t="s">
        <v>28</v>
      </c>
      <c r="B8" s="6">
        <f>B5/B6</f>
        <v>416666.66666666669</v>
      </c>
      <c r="D8" s="26" t="s">
        <v>27</v>
      </c>
      <c r="E8" s="26"/>
    </row>
    <row r="10" spans="1:5" x14ac:dyDescent="0.25">
      <c r="A10" s="1" t="s">
        <v>6</v>
      </c>
    </row>
    <row r="11" spans="1:5" x14ac:dyDescent="0.25">
      <c r="A11" t="s">
        <v>29</v>
      </c>
    </row>
    <row r="13" spans="1:5" x14ac:dyDescent="0.25">
      <c r="A13" s="1" t="s">
        <v>10</v>
      </c>
    </row>
    <row r="14" spans="1:5" x14ac:dyDescent="0.25">
      <c r="A14" t="s">
        <v>30</v>
      </c>
      <c r="B14" s="3">
        <v>0.02</v>
      </c>
      <c r="D14" s="28"/>
    </row>
    <row r="15" spans="1:5" x14ac:dyDescent="0.25">
      <c r="A15" t="s">
        <v>16</v>
      </c>
      <c r="B15" s="3">
        <v>0.06</v>
      </c>
      <c r="D15" s="28"/>
    </row>
    <row r="16" spans="1:5" x14ac:dyDescent="0.25">
      <c r="D16" s="28"/>
    </row>
    <row r="17" spans="1:6" x14ac:dyDescent="0.25">
      <c r="A17" t="s">
        <v>45</v>
      </c>
      <c r="B17" s="27">
        <f>B5/4%</f>
        <v>625000</v>
      </c>
      <c r="D17" s="12" t="s">
        <v>46</v>
      </c>
      <c r="E17" s="12"/>
      <c r="F1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 7</vt:lpstr>
      <vt:lpstr>Oppg 8</vt:lpstr>
      <vt:lpstr>Oppg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</dc:creator>
  <cp:lastModifiedBy>Bruker</cp:lastModifiedBy>
  <dcterms:created xsi:type="dcterms:W3CDTF">2018-11-14T16:45:57Z</dcterms:created>
  <dcterms:modified xsi:type="dcterms:W3CDTF">2020-10-27T21:40:44Z</dcterms:modified>
</cp:coreProperties>
</file>