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ioa365-my.sharepoint.com/personal/ivarbr_oslomet_no/Documents/Finans/UiO 2019/"/>
    </mc:Choice>
  </mc:AlternateContent>
  <xr:revisionPtr revIDLastSave="0" documentId="8_{984914C1-9066-45AA-847F-C1C387907C39}" xr6:coauthVersionLast="44" xr6:coauthVersionMax="44" xr10:uidLastSave="{00000000-0000-0000-0000-000000000000}"/>
  <bookViews>
    <workbookView xWindow="-120" yWindow="-120" windowWidth="29040" windowHeight="15840" xr2:uid="{1E85AC2B-7972-4EBF-8A63-5BE0D193F1B6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" l="1"/>
  <c r="I23" i="1"/>
  <c r="I22" i="1"/>
  <c r="I21" i="1"/>
  <c r="I20" i="1"/>
  <c r="H21" i="1"/>
  <c r="H22" i="1"/>
  <c r="H23" i="1"/>
  <c r="H24" i="1"/>
  <c r="H20" i="1"/>
  <c r="H7" i="1"/>
  <c r="C7" i="1"/>
  <c r="D7" i="1"/>
  <c r="E7" i="1"/>
  <c r="F7" i="1"/>
  <c r="B7" i="1"/>
  <c r="H3" i="1"/>
  <c r="H4" i="1"/>
  <c r="H5" i="1"/>
  <c r="H2" i="1"/>
  <c r="G3" i="1"/>
  <c r="G4" i="1"/>
  <c r="G5" i="1"/>
  <c r="G2" i="1"/>
</calcChain>
</file>

<file path=xl/sharedStrings.xml><?xml version="1.0" encoding="utf-8"?>
<sst xmlns="http://schemas.openxmlformats.org/spreadsheetml/2006/main" count="31" uniqueCount="29">
  <si>
    <t>Prosjekt A</t>
  </si>
  <si>
    <t>Prosjekt B</t>
  </si>
  <si>
    <t>Prosjekt C</t>
  </si>
  <si>
    <t>Prosjekt D</t>
  </si>
  <si>
    <t>År</t>
  </si>
  <si>
    <t>Avk krav</t>
  </si>
  <si>
    <t>NPV</t>
  </si>
  <si>
    <t>IRR</t>
  </si>
  <si>
    <t>a)</t>
  </si>
  <si>
    <t>b)</t>
  </si>
  <si>
    <t>IRR er vist over. IRR favoriserer ofte mindre prosjekter.</t>
  </si>
  <si>
    <t>c)</t>
  </si>
  <si>
    <t>Prosjekt D - B</t>
  </si>
  <si>
    <t>Vi må sette opp differanseinvesteringen B - D. Ved IRR på denne er 12,6 %. Ved avk krav 12,6 % blir NPV identisk</t>
  </si>
  <si>
    <t>d)</t>
  </si>
  <si>
    <t>NPV øker med 200 - 154,80 = 45,20. Nødvendig i år 5 blir 45,20 * 1,1^5 =72,80</t>
  </si>
  <si>
    <t>e)</t>
  </si>
  <si>
    <t>NPV er vist over. Blir ulik pga. ulik tidsprofil på kontantstrømmen. Vi velger C pga. høyest nåverdi</t>
  </si>
  <si>
    <t>NPV for A med avk krav 20 % blir 47,18. Nåverdiannuiteten av dette er 18,23. Laveste beløp 250 - 18,23 = 231,77.</t>
  </si>
  <si>
    <t>Levetid 1 år</t>
  </si>
  <si>
    <t>Levetid 2 år</t>
  </si>
  <si>
    <t>Levetid 3 år</t>
  </si>
  <si>
    <t>Levetid 4 år</t>
  </si>
  <si>
    <t>Levetid 5 år</t>
  </si>
  <si>
    <t>NV - annuitet</t>
  </si>
  <si>
    <t>f)</t>
  </si>
  <si>
    <t>Maksimal NPV dvs. 4 år</t>
  </si>
  <si>
    <t>g)</t>
  </si>
  <si>
    <t>Maksimal NPV-annuitet, dvs. 3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</si>
</sst>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0.0\ %"/>
    <numFmt numFmtId="167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2" borderId="1" xfId="0" applyFill="1" applyBorder="1" applyAlignment="1">
      <alignment horizontal="center"/>
    </xf>
    <xf numFmtId="9" fontId="0" fillId="0" borderId="0" xfId="0" applyNumberFormat="1"/>
    <xf numFmtId="0" fontId="0" fillId="3" borderId="1" xfId="0" applyFill="1" applyBorder="1" applyAlignment="1">
      <alignment horizontal="center"/>
    </xf>
    <xf numFmtId="2" fontId="0" fillId="0" borderId="0" xfId="0" applyNumberFormat="1"/>
    <xf numFmtId="165" fontId="0" fillId="0" borderId="0" xfId="0" applyNumberFormat="1"/>
    <xf numFmtId="3" fontId="0" fillId="0" borderId="0" xfId="0" applyNumberFormat="1"/>
    <xf numFmtId="3" fontId="0" fillId="4" borderId="0" xfId="0" applyNumberFormat="1" applyFill="1"/>
    <xf numFmtId="0" fontId="0" fillId="5" borderId="1" xfId="0" applyFill="1" applyBorder="1"/>
    <xf numFmtId="167" fontId="0" fillId="0" borderId="0" xfId="1" applyNumberFormat="1" applyFont="1"/>
    <xf numFmtId="167" fontId="0" fillId="5" borderId="0" xfId="1" applyNumberFormat="1" applyFont="1" applyFill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F8479-E253-4DA9-8A90-CFBD29F52001}">
  <dimension ref="A1:I27"/>
  <sheetViews>
    <sheetView tabSelected="1" workbookViewId="0">
      <selection activeCell="G30" sqref="G30"/>
    </sheetView>
  </sheetViews>
  <sheetFormatPr baseColWidth="10" defaultRowHeight="15" x14ac:dyDescent="0.25"/>
  <cols>
    <col min="1" max="1" width="12.7109375" bestFit="1" customWidth="1"/>
    <col min="9" max="9" width="12.85546875" bestFit="1" customWidth="1"/>
  </cols>
  <sheetData>
    <row r="1" spans="1:8" x14ac:dyDescent="0.25">
      <c r="A1" t="s">
        <v>4</v>
      </c>
      <c r="B1" s="1">
        <v>0</v>
      </c>
      <c r="C1" s="1">
        <v>1</v>
      </c>
      <c r="D1" s="1">
        <v>2</v>
      </c>
      <c r="E1" s="1">
        <v>3</v>
      </c>
      <c r="F1" s="1">
        <v>4</v>
      </c>
      <c r="G1" s="3" t="s">
        <v>6</v>
      </c>
      <c r="H1" s="3" t="s">
        <v>7</v>
      </c>
    </row>
    <row r="2" spans="1:8" x14ac:dyDescent="0.25">
      <c r="A2" t="s">
        <v>0</v>
      </c>
      <c r="B2">
        <v>-600</v>
      </c>
      <c r="C2">
        <v>250</v>
      </c>
      <c r="D2">
        <v>250</v>
      </c>
      <c r="E2">
        <v>250</v>
      </c>
      <c r="F2">
        <v>250</v>
      </c>
      <c r="G2" s="4">
        <f>NPV($B$11,C2:F2)+B2</f>
        <v>192.46636158732315</v>
      </c>
      <c r="H2" s="5">
        <f>IRR(B2:F2)</f>
        <v>0.24098855623088933</v>
      </c>
    </row>
    <row r="3" spans="1:8" x14ac:dyDescent="0.25">
      <c r="A3" t="s">
        <v>1</v>
      </c>
      <c r="B3">
        <v>-600</v>
      </c>
      <c r="C3">
        <v>100</v>
      </c>
      <c r="D3">
        <v>200</v>
      </c>
      <c r="E3">
        <v>300</v>
      </c>
      <c r="F3">
        <v>400</v>
      </c>
      <c r="G3" s="4">
        <f t="shared" ref="G3:G5" si="0">NPV($B$11,C3:F3)+B3</f>
        <v>154.79816952393935</v>
      </c>
      <c r="H3" s="5">
        <f t="shared" ref="H3:H7" si="1">IRR(B3:F3)</f>
        <v>0.19193957130142669</v>
      </c>
    </row>
    <row r="4" spans="1:8" x14ac:dyDescent="0.25">
      <c r="A4" t="s">
        <v>2</v>
      </c>
      <c r="B4">
        <v>-600</v>
      </c>
      <c r="C4">
        <v>400</v>
      </c>
      <c r="D4">
        <v>300</v>
      </c>
      <c r="E4">
        <v>200</v>
      </c>
      <c r="F4">
        <v>100</v>
      </c>
      <c r="G4" s="4">
        <f t="shared" si="0"/>
        <v>230.13455365070683</v>
      </c>
      <c r="H4" s="5">
        <f t="shared" si="1"/>
        <v>0.31383112417251113</v>
      </c>
    </row>
    <row r="5" spans="1:8" x14ac:dyDescent="0.25">
      <c r="A5" t="s">
        <v>3</v>
      </c>
      <c r="B5">
        <v>-900</v>
      </c>
      <c r="C5">
        <v>200</v>
      </c>
      <c r="D5">
        <v>300</v>
      </c>
      <c r="E5">
        <v>400</v>
      </c>
      <c r="F5">
        <v>500</v>
      </c>
      <c r="G5" s="4">
        <f t="shared" si="0"/>
        <v>171.78471415886884</v>
      </c>
      <c r="H5" s="5">
        <f t="shared" si="1"/>
        <v>0.17323415589685109</v>
      </c>
    </row>
    <row r="6" spans="1:8" x14ac:dyDescent="0.25">
      <c r="G6" s="4"/>
      <c r="H6" s="5"/>
    </row>
    <row r="7" spans="1:8" x14ac:dyDescent="0.25">
      <c r="A7" t="s">
        <v>12</v>
      </c>
      <c r="B7">
        <f>B5-B3</f>
        <v>-300</v>
      </c>
      <c r="C7">
        <f t="shared" ref="C7:F7" si="2">C5-C3</f>
        <v>100</v>
      </c>
      <c r="D7">
        <f t="shared" si="2"/>
        <v>100</v>
      </c>
      <c r="E7">
        <f t="shared" si="2"/>
        <v>100</v>
      </c>
      <c r="F7">
        <f t="shared" si="2"/>
        <v>100</v>
      </c>
      <c r="G7" s="4"/>
      <c r="H7" s="5">
        <f t="shared" si="1"/>
        <v>0.12589832496236419</v>
      </c>
    </row>
    <row r="8" spans="1:8" x14ac:dyDescent="0.25">
      <c r="G8" s="4"/>
      <c r="H8" s="5"/>
    </row>
    <row r="9" spans="1:8" x14ac:dyDescent="0.25">
      <c r="G9" s="4"/>
      <c r="H9" s="5"/>
    </row>
    <row r="11" spans="1:8" x14ac:dyDescent="0.25">
      <c r="A11" t="s">
        <v>5</v>
      </c>
      <c r="B11" s="2">
        <v>0.1</v>
      </c>
    </row>
    <row r="13" spans="1:8" x14ac:dyDescent="0.25">
      <c r="A13" t="s">
        <v>8</v>
      </c>
      <c r="B13" t="s">
        <v>17</v>
      </c>
    </row>
    <row r="14" spans="1:8" x14ac:dyDescent="0.25">
      <c r="A14" t="s">
        <v>9</v>
      </c>
      <c r="B14" t="s">
        <v>10</v>
      </c>
    </row>
    <row r="15" spans="1:8" x14ac:dyDescent="0.25">
      <c r="A15" t="s">
        <v>11</v>
      </c>
      <c r="B15" t="s">
        <v>13</v>
      </c>
    </row>
    <row r="16" spans="1:8" x14ac:dyDescent="0.25">
      <c r="A16" t="s">
        <v>14</v>
      </c>
      <c r="B16" t="s">
        <v>15</v>
      </c>
    </row>
    <row r="17" spans="1:9" x14ac:dyDescent="0.25">
      <c r="A17" t="s">
        <v>16</v>
      </c>
      <c r="B17" t="s">
        <v>18</v>
      </c>
    </row>
    <row r="19" spans="1:9" x14ac:dyDescent="0.25">
      <c r="A19" t="s">
        <v>4</v>
      </c>
      <c r="B19" s="1">
        <v>0</v>
      </c>
      <c r="C19" s="1">
        <v>1</v>
      </c>
      <c r="D19" s="1">
        <v>2</v>
      </c>
      <c r="E19" s="1">
        <v>3</v>
      </c>
      <c r="F19" s="1">
        <v>4</v>
      </c>
      <c r="G19" s="1">
        <v>5</v>
      </c>
      <c r="H19" s="3" t="s">
        <v>6</v>
      </c>
      <c r="I19" s="8" t="s">
        <v>24</v>
      </c>
    </row>
    <row r="20" spans="1:9" x14ac:dyDescent="0.25">
      <c r="A20" t="s">
        <v>19</v>
      </c>
      <c r="B20" s="6">
        <v>-1600000</v>
      </c>
      <c r="C20" s="6">
        <v>1800000</v>
      </c>
      <c r="G20" s="4"/>
      <c r="H20" s="6">
        <f>NPV($B$11,C20:G20)+B20</f>
        <v>36363.636363636237</v>
      </c>
      <c r="I20" s="9">
        <f>-PMT($B$11,1,H20)</f>
        <v>39999.999999999869</v>
      </c>
    </row>
    <row r="21" spans="1:9" x14ac:dyDescent="0.25">
      <c r="A21" t="s">
        <v>20</v>
      </c>
      <c r="B21" s="6">
        <v>-1600000</v>
      </c>
      <c r="C21" s="6">
        <v>800000</v>
      </c>
      <c r="D21" s="6">
        <v>1250000</v>
      </c>
      <c r="G21" s="4"/>
      <c r="H21" s="6">
        <f t="shared" ref="H21:H24" si="3">NPV($B$11,C21:G21)+B21</f>
        <v>160330.57851239643</v>
      </c>
      <c r="I21" s="9">
        <f>-PMT($B$11,2,H21)</f>
        <v>92380.952380952251</v>
      </c>
    </row>
    <row r="22" spans="1:9" x14ac:dyDescent="0.25">
      <c r="A22" t="s">
        <v>21</v>
      </c>
      <c r="B22" s="6">
        <v>-1600000</v>
      </c>
      <c r="C22" s="6">
        <v>800000</v>
      </c>
      <c r="D22" s="6">
        <v>700000</v>
      </c>
      <c r="E22" s="6">
        <v>1000000</v>
      </c>
      <c r="G22" s="4"/>
      <c r="H22" s="6">
        <f t="shared" si="3"/>
        <v>457099.92486851942</v>
      </c>
      <c r="I22" s="10">
        <f>-PMT($B$11,3,H22)</f>
        <v>183806.64652567962</v>
      </c>
    </row>
    <row r="23" spans="1:9" x14ac:dyDescent="0.25">
      <c r="A23" t="s">
        <v>22</v>
      </c>
      <c r="B23" s="6">
        <v>-1600000</v>
      </c>
      <c r="C23" s="6">
        <v>800000</v>
      </c>
      <c r="D23" s="6">
        <v>700000</v>
      </c>
      <c r="E23" s="6">
        <v>550000</v>
      </c>
      <c r="F23" s="6">
        <v>600000</v>
      </c>
      <c r="G23" s="4"/>
      <c r="H23" s="7">
        <f t="shared" si="3"/>
        <v>528816.33768185182</v>
      </c>
      <c r="I23" s="9">
        <f>-PMT($B$11,4,H23)</f>
        <v>166826.11506140901</v>
      </c>
    </row>
    <row r="24" spans="1:9" x14ac:dyDescent="0.25">
      <c r="A24" t="s">
        <v>23</v>
      </c>
      <c r="B24" s="6">
        <v>-1600000</v>
      </c>
      <c r="C24" s="6">
        <v>800000</v>
      </c>
      <c r="D24" s="6">
        <v>700000</v>
      </c>
      <c r="E24" s="6">
        <v>550000</v>
      </c>
      <c r="F24" s="6">
        <v>300000</v>
      </c>
      <c r="G24" s="6">
        <v>150000</v>
      </c>
      <c r="H24" s="6">
        <f t="shared" si="3"/>
        <v>417050.49953120411</v>
      </c>
      <c r="I24" s="9">
        <f>-PMT($B$11,5,H24)</f>
        <v>110016.87114052179</v>
      </c>
    </row>
    <row r="26" spans="1:9" x14ac:dyDescent="0.25">
      <c r="A26" t="s">
        <v>25</v>
      </c>
      <c r="B26" t="s">
        <v>26</v>
      </c>
    </row>
    <row r="27" spans="1:9" x14ac:dyDescent="0.25">
      <c r="A27" t="s">
        <v>27</v>
      </c>
      <c r="B27" t="s">
        <v>28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7D3AA0A7C03548B74172B2F47E51B7" ma:contentTypeVersion="13" ma:contentTypeDescription="Opprett et nytt dokument." ma:contentTypeScope="" ma:versionID="84b96461f81759c9a37b8bb7a9083150">
  <xsd:schema xmlns:xsd="http://www.w3.org/2001/XMLSchema" xmlns:xs="http://www.w3.org/2001/XMLSchema" xmlns:p="http://schemas.microsoft.com/office/2006/metadata/properties" xmlns:ns1="http://schemas.microsoft.com/sharepoint/v3" xmlns:ns3="afdaa73a-86a8-4a4a-9c8e-f8451b678c5e" xmlns:ns4="16f9b60a-30fb-4900-a367-74dd1be2bf77" targetNamespace="http://schemas.microsoft.com/office/2006/metadata/properties" ma:root="true" ma:fieldsID="8656e857ca1ab238c138d8f6d01d938e" ns1:_="" ns3:_="" ns4:_="">
    <xsd:import namespace="http://schemas.microsoft.com/sharepoint/v3"/>
    <xsd:import namespace="afdaa73a-86a8-4a4a-9c8e-f8451b678c5e"/>
    <xsd:import namespace="16f9b60a-30fb-4900-a367-74dd1be2bf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Egenskaper for samordnet samsvarspolicy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I-handling for samordnet samsvarspolicy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daa73a-86a8-4a4a-9c8e-f8451b678c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9b60a-30fb-4900-a367-74dd1be2bf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767321D-9910-411E-9F6E-3E852F1D24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fdaa73a-86a8-4a4a-9c8e-f8451b678c5e"/>
    <ds:schemaRef ds:uri="16f9b60a-30fb-4900-a367-74dd1be2bf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693D30-5C12-4B71-86D5-525D2055B7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411576-F07A-4A0C-81AE-39F0D416E60D}">
  <ds:schemaRefs>
    <ds:schemaRef ds:uri="http://schemas.microsoft.com/office/2006/documentManagement/types"/>
    <ds:schemaRef ds:uri="16f9b60a-30fb-4900-a367-74dd1be2bf77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www.w3.org/XML/1998/namespace"/>
    <ds:schemaRef ds:uri="http://schemas.openxmlformats.org/package/2006/metadata/core-properties"/>
    <ds:schemaRef ds:uri="afdaa73a-86a8-4a4a-9c8e-f8451b678c5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OsloMet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Ivar Bredesen</dc:creator>
  <cp:lastModifiedBy>Ivar Bredesen</cp:lastModifiedBy>
  <dcterms:created xsi:type="dcterms:W3CDTF">2019-11-20T09:34:35Z</dcterms:created>
  <dcterms:modified xsi:type="dcterms:W3CDTF">2019-11-20T10:47:37Z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0x010100B47D3AA0A7C03548B74172B2F47E51B7</vt:lpwstr>
  </property>
</Properties>
</file>