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5985" activeTab="2"/>
  </bookViews>
  <sheets>
    <sheet name="Sheet2" sheetId="1" r:id="rId1"/>
    <sheet name="Sheet1" sheetId="2" r:id="rId2"/>
    <sheet name="Ark1" sheetId="3" r:id="rId3"/>
  </sheets>
  <definedNames/>
  <calcPr fullCalcOnLoad="1"/>
</workbook>
</file>

<file path=xl/sharedStrings.xml><?xml version="1.0" encoding="utf-8"?>
<sst xmlns="http://schemas.openxmlformats.org/spreadsheetml/2006/main" count="96" uniqueCount="40">
  <si>
    <t>alder ved</t>
  </si>
  <si>
    <t>1930-34</t>
  </si>
  <si>
    <t>1935-39</t>
  </si>
  <si>
    <t>1940-44</t>
  </si>
  <si>
    <t>1945-49</t>
  </si>
  <si>
    <t>1950-54</t>
  </si>
  <si>
    <t>1955-59</t>
  </si>
  <si>
    <t>1960-64</t>
  </si>
  <si>
    <t>1965-69</t>
  </si>
  <si>
    <t>1970-74</t>
  </si>
  <si>
    <t>1975-79</t>
  </si>
  <si>
    <t>1980-84</t>
  </si>
  <si>
    <t>1985-89</t>
  </si>
  <si>
    <t>1990-94</t>
  </si>
  <si>
    <t>15-19</t>
  </si>
  <si>
    <t>20-24</t>
  </si>
  <si>
    <t>25-29</t>
  </si>
  <si>
    <t>30-34</t>
  </si>
  <si>
    <t>35-39</t>
  </si>
  <si>
    <t>40-44</t>
  </si>
  <si>
    <t>45-49</t>
  </si>
  <si>
    <t>kohort</t>
  </si>
  <si>
    <t>1915-19</t>
  </si>
  <si>
    <t>1920-24</t>
  </si>
  <si>
    <t>1925-29</t>
  </si>
  <si>
    <t>1995-99</t>
  </si>
  <si>
    <t>Hva skjer med periode SFT? Med gjennomsnittsalder for perioder, for kohorter? Hva skjer med kohort SFT?</t>
  </si>
  <si>
    <t>periode-SFT (pr 1000 kv.)</t>
  </si>
  <si>
    <t>kohort-SFT (pr 1000 kv.)</t>
  </si>
  <si>
    <t>utgang av perioden</t>
  </si>
  <si>
    <t xml:space="preserve">Oppgave 1. Beregn periode SFT for årene 1930-34 til og med 1995-1999; skriv formelen inn på rad 12. </t>
  </si>
  <si>
    <t>Oppgave 2. Beregn kohort SFT for kohortene 1915-19 til og med 1980-84; skriv formelen på rad 16 i riktig kolonne.</t>
  </si>
  <si>
    <t>Oppgave 3. Anta at alle kvinner under 25 år i perioden 1955-1959 utsetter fødslene sine med fem år. De utsatte fødslene hentes inn i perioden 1960-1964.</t>
  </si>
  <si>
    <t>Oppgave 4. Anta at kohortene fortsetter med å få barn på stadig yngre alder. Kohort 1945-1949 får høyere fruktbarhet på alder 25-29 (i 1970-1974),</t>
  </si>
  <si>
    <t>periode-gj.sn.alder</t>
  </si>
  <si>
    <t>kohort-gj.sn.alder</t>
  </si>
  <si>
    <t>Fødselsrater for kvinner i Norge i femårs aldersgrupper, for femårsperioder 1930-1999. Pr.1000 kvinner</t>
  </si>
  <si>
    <t>på bekostning av fruktbarhet i denne kohorten senere (på høyere alder). Dvs at raten på alder 25-29 blir 67+25+5 = 97 høyere.</t>
  </si>
  <si>
    <t>1985-90</t>
  </si>
  <si>
    <t>2000-04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</si>
</sst>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_)"/>
    <numFmt numFmtId="187" formatCode="dd\-mmm_)"/>
    <numFmt numFmtId="188" formatCode="0_)"/>
    <numFmt numFmtId="189" formatCode="0.000"/>
    <numFmt numFmtId="190" formatCode="0.0"/>
    <numFmt numFmtId="191" formatCode="0.00_)"/>
    <numFmt numFmtId="192" formatCode="0.000_)"/>
    <numFmt numFmtId="193" formatCode="0.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8"/>
      <name val="Times New Roman"/>
      <family val="0"/>
    </font>
    <font>
      <b/>
      <sz val="10"/>
      <name val="Times New Roman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6" fontId="0" fillId="0" borderId="0" xfId="0" applyNumberFormat="1" applyAlignment="1" applyProtection="1">
      <alignment horizontal="left"/>
      <protection/>
    </xf>
    <xf numFmtId="188" fontId="0" fillId="0" borderId="0" xfId="0" applyNumberFormat="1" applyAlignment="1" applyProtection="1">
      <alignment/>
      <protection/>
    </xf>
    <xf numFmtId="186" fontId="0" fillId="0" borderId="0" xfId="0" applyNumberFormat="1" applyAlignment="1" applyProtection="1">
      <alignment horizontal="fill"/>
      <protection/>
    </xf>
    <xf numFmtId="188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86" fontId="0" fillId="0" borderId="1" xfId="0" applyNumberForma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86" fontId="0" fillId="0" borderId="0" xfId="0" applyNumberFormat="1" applyBorder="1" applyAlignment="1" applyProtection="1">
      <alignment horizontal="center"/>
      <protection/>
    </xf>
    <xf numFmtId="188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90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86" fontId="0" fillId="0" borderId="0" xfId="0" applyNumberFormat="1" applyBorder="1" applyAlignment="1" applyProtection="1">
      <alignment horizontal="left"/>
      <protection/>
    </xf>
    <xf numFmtId="186" fontId="0" fillId="0" borderId="0" xfId="0" applyNumberFormat="1" applyBorder="1" applyAlignment="1" applyProtection="1">
      <alignment horizontal="right"/>
      <protection/>
    </xf>
    <xf numFmtId="188" fontId="0" fillId="0" borderId="4" xfId="0" applyNumberFormat="1" applyBorder="1" applyAlignment="1" applyProtection="1">
      <alignment horizontal="center"/>
      <protection/>
    </xf>
    <xf numFmtId="190" fontId="0" fillId="2" borderId="5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188" fontId="0" fillId="0" borderId="0" xfId="0" applyNumberFormat="1" applyBorder="1" applyAlignment="1">
      <alignment/>
    </xf>
    <xf numFmtId="190" fontId="0" fillId="0" borderId="0" xfId="0" applyNumberFormat="1" applyBorder="1" applyAlignment="1">
      <alignment horizontal="center"/>
    </xf>
    <xf numFmtId="188" fontId="0" fillId="0" borderId="5" xfId="0" applyNumberForma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190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/>
    </xf>
    <xf numFmtId="188" fontId="0" fillId="3" borderId="0" xfId="0" applyNumberFormat="1" applyFill="1" applyBorder="1" applyAlignment="1">
      <alignment horizontal="center"/>
    </xf>
    <xf numFmtId="188" fontId="0" fillId="0" borderId="4" xfId="0" applyNumberFormat="1" applyFill="1" applyBorder="1" applyAlignment="1" applyProtection="1">
      <alignment horizontal="center"/>
      <protection/>
    </xf>
    <xf numFmtId="0" fontId="0" fillId="0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Kohort-gjennomsnittsalder</a:t>
            </a:r>
          </a:p>
        </c:rich>
      </c:tx>
      <c:layout>
        <c:manualLayout>
          <c:xMode val="factor"/>
          <c:yMode val="factor"/>
          <c:x val="0.008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6925"/>
          <c:w val="0.93125"/>
          <c:h val="0.88925"/>
        </c:manualLayout>
      </c:layout>
      <c:lineChart>
        <c:grouping val="standard"/>
        <c:varyColors val="0"/>
        <c:ser>
          <c:idx val="0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Ark1!$B$79:$P$79</c:f>
              <c:strCache>
                <c:ptCount val="15"/>
                <c:pt idx="0">
                  <c:v>1915-19</c:v>
                </c:pt>
                <c:pt idx="1">
                  <c:v>1920-24</c:v>
                </c:pt>
                <c:pt idx="2">
                  <c:v>1925-29</c:v>
                </c:pt>
                <c:pt idx="3">
                  <c:v>1930-34</c:v>
                </c:pt>
                <c:pt idx="4">
                  <c:v>1935-39</c:v>
                </c:pt>
                <c:pt idx="5">
                  <c:v>1940-44</c:v>
                </c:pt>
                <c:pt idx="6">
                  <c:v>1945-49</c:v>
                </c:pt>
                <c:pt idx="7">
                  <c:v>1950-54</c:v>
                </c:pt>
                <c:pt idx="8">
                  <c:v>1955-59</c:v>
                </c:pt>
                <c:pt idx="9">
                  <c:v>1960-64</c:v>
                </c:pt>
                <c:pt idx="10">
                  <c:v>1965-69</c:v>
                </c:pt>
                <c:pt idx="11">
                  <c:v>1970-74</c:v>
                </c:pt>
                <c:pt idx="12">
                  <c:v>1975-79</c:v>
                </c:pt>
                <c:pt idx="13">
                  <c:v>1980-84</c:v>
                </c:pt>
                <c:pt idx="14">
                  <c:v>1985-90</c:v>
                </c:pt>
              </c:strCache>
            </c:strRef>
          </c:cat>
          <c:val>
            <c:numRef>
              <c:f>Ark1!$B$17:$P$17</c:f>
              <c:numCache>
                <c:ptCount val="15"/>
                <c:pt idx="0">
                  <c:v>30.773229674035218</c:v>
                </c:pt>
                <c:pt idx="1">
                  <c:v>30.113892647722146</c:v>
                </c:pt>
                <c:pt idx="2">
                  <c:v>29.56441650056356</c:v>
                </c:pt>
                <c:pt idx="3">
                  <c:v>28.657785392411615</c:v>
                </c:pt>
                <c:pt idx="4">
                  <c:v>27.56779250357376</c:v>
                </c:pt>
                <c:pt idx="5">
                  <c:v>26.734329977881604</c:v>
                </c:pt>
                <c:pt idx="6">
                  <c:v>26.43135295377266</c:v>
                </c:pt>
                <c:pt idx="7">
                  <c:v>26.738216179876</c:v>
                </c:pt>
                <c:pt idx="8">
                  <c:v>27.566874494378208</c:v>
                </c:pt>
                <c:pt idx="9">
                  <c:v>28.383600392591507</c:v>
                </c:pt>
                <c:pt idx="10">
                  <c:v>28.830104646485957</c:v>
                </c:pt>
                <c:pt idx="11">
                  <c:v>29.138805499180616</c:v>
                </c:pt>
                <c:pt idx="12">
                  <c:v>29.354570913345874</c:v>
                </c:pt>
                <c:pt idx="13">
                  <c:v>29.524793388429753</c:v>
                </c:pt>
                <c:pt idx="14">
                  <c:v>29.625</c:v>
                </c:pt>
              </c:numCache>
            </c:numRef>
          </c:val>
          <c:smooth val="0"/>
        </c:ser>
        <c:ser>
          <c:idx val="1"/>
          <c:order val="1"/>
          <c:tx>
            <c:v>simulert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Ark1!$B$79:$P$79</c:f>
              <c:strCache>
                <c:ptCount val="15"/>
                <c:pt idx="0">
                  <c:v>1915-19</c:v>
                </c:pt>
                <c:pt idx="1">
                  <c:v>1920-24</c:v>
                </c:pt>
                <c:pt idx="2">
                  <c:v>1925-29</c:v>
                </c:pt>
                <c:pt idx="3">
                  <c:v>1930-34</c:v>
                </c:pt>
                <c:pt idx="4">
                  <c:v>1935-39</c:v>
                </c:pt>
                <c:pt idx="5">
                  <c:v>1940-44</c:v>
                </c:pt>
                <c:pt idx="6">
                  <c:v>1945-49</c:v>
                </c:pt>
                <c:pt idx="7">
                  <c:v>1950-54</c:v>
                </c:pt>
                <c:pt idx="8">
                  <c:v>1955-59</c:v>
                </c:pt>
                <c:pt idx="9">
                  <c:v>1960-64</c:v>
                </c:pt>
                <c:pt idx="10">
                  <c:v>1965-69</c:v>
                </c:pt>
                <c:pt idx="11">
                  <c:v>1970-74</c:v>
                </c:pt>
                <c:pt idx="12">
                  <c:v>1975-79</c:v>
                </c:pt>
                <c:pt idx="13">
                  <c:v>1980-84</c:v>
                </c:pt>
                <c:pt idx="14">
                  <c:v>1985-90</c:v>
                </c:pt>
              </c:strCache>
            </c:strRef>
          </c:cat>
          <c:val>
            <c:numRef>
              <c:f>Ark1!$B$81:$P$81</c:f>
              <c:numCache>
                <c:ptCount val="15"/>
                <c:pt idx="0">
                  <c:v>30.773229674035214</c:v>
                </c:pt>
                <c:pt idx="1">
                  <c:v>30.113892647722146</c:v>
                </c:pt>
                <c:pt idx="2">
                  <c:v>29.564416500563564</c:v>
                </c:pt>
                <c:pt idx="3">
                  <c:v>28.657785392411615</c:v>
                </c:pt>
                <c:pt idx="4">
                  <c:v>27.56779250357376</c:v>
                </c:pt>
                <c:pt idx="5">
                  <c:v>26.734329977881604</c:v>
                </c:pt>
                <c:pt idx="6">
                  <c:v>26.431352953772663</c:v>
                </c:pt>
                <c:pt idx="7">
                  <c:v>26.738216179875998</c:v>
                </c:pt>
                <c:pt idx="8">
                  <c:v>27.566874494378208</c:v>
                </c:pt>
                <c:pt idx="9">
                  <c:v>28.383600392591507</c:v>
                </c:pt>
                <c:pt idx="10">
                  <c:v>28.830104646485957</c:v>
                </c:pt>
                <c:pt idx="11">
                  <c:v>29.138805499180616</c:v>
                </c:pt>
                <c:pt idx="12">
                  <c:v>29.354570913345874</c:v>
                </c:pt>
                <c:pt idx="13">
                  <c:v>29.524793388429753</c:v>
                </c:pt>
                <c:pt idx="14">
                  <c:v>29.625</c:v>
                </c:pt>
              </c:numCache>
            </c:numRef>
          </c:val>
          <c:smooth val="0"/>
        </c:ser>
        <c:marker val="1"/>
        <c:axId val="31254818"/>
        <c:axId val="12857907"/>
      </c:lineChart>
      <c:catAx>
        <c:axId val="3125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kohort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857907"/>
        <c:crosses val="autoZero"/>
        <c:auto val="0"/>
        <c:lblOffset val="100"/>
        <c:noMultiLvlLbl val="0"/>
      </c:catAx>
      <c:valAx>
        <c:axId val="12857907"/>
        <c:scaling>
          <c:orientation val="minMax"/>
          <c:max val="33"/>
          <c:min val="2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år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254818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1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Periode-gjennomsnittsalder</a:t>
            </a:r>
          </a:p>
        </c:rich>
      </c:tx>
      <c:layout>
        <c:manualLayout>
          <c:xMode val="factor"/>
          <c:yMode val="factor"/>
          <c:x val="0.008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6575"/>
          <c:w val="0.9335"/>
          <c:h val="0.90325"/>
        </c:manualLayout>
      </c:layout>
      <c:lineChart>
        <c:grouping val="standard"/>
        <c:varyColors val="0"/>
        <c:ser>
          <c:idx val="1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Ark1!$B$67:$P$67</c:f>
              <c:strCache>
                <c:ptCount val="15"/>
                <c:pt idx="0">
                  <c:v>1930-34</c:v>
                </c:pt>
                <c:pt idx="1">
                  <c:v>1935-39</c:v>
                </c:pt>
                <c:pt idx="2">
                  <c:v>1940-44</c:v>
                </c:pt>
                <c:pt idx="3">
                  <c:v>1945-49</c:v>
                </c:pt>
                <c:pt idx="4">
                  <c:v>1950-54</c:v>
                </c:pt>
                <c:pt idx="5">
                  <c:v>1955-59</c:v>
                </c:pt>
                <c:pt idx="6">
                  <c:v>1960-64</c:v>
                </c:pt>
                <c:pt idx="7">
                  <c:v>1965-69</c:v>
                </c:pt>
                <c:pt idx="8">
                  <c:v>1970-74</c:v>
                </c:pt>
                <c:pt idx="9">
                  <c:v>1975-79</c:v>
                </c:pt>
                <c:pt idx="10">
                  <c:v>1980-84</c:v>
                </c:pt>
                <c:pt idx="11">
                  <c:v>1985-89</c:v>
                </c:pt>
                <c:pt idx="12">
                  <c:v>1990-94</c:v>
                </c:pt>
                <c:pt idx="13">
                  <c:v>1995-99</c:v>
                </c:pt>
                <c:pt idx="14">
                  <c:v>2000-04</c:v>
                </c:pt>
              </c:strCache>
            </c:strRef>
          </c:cat>
          <c:val>
            <c:numRef>
              <c:f>Ark1!$B$13:$P$13</c:f>
              <c:numCache>
                <c:ptCount val="15"/>
                <c:pt idx="0">
                  <c:v>31.32105684547638</c:v>
                </c:pt>
                <c:pt idx="1">
                  <c:v>30.79836956521739</c:v>
                </c:pt>
                <c:pt idx="2">
                  <c:v>30.377545248868778</c:v>
                </c:pt>
                <c:pt idx="3">
                  <c:v>30.501239061410974</c:v>
                </c:pt>
                <c:pt idx="4">
                  <c:v>29.432672193383436</c:v>
                </c:pt>
                <c:pt idx="5">
                  <c:v>28.640822453396634</c:v>
                </c:pt>
                <c:pt idx="6">
                  <c:v>28.32804286982047</c:v>
                </c:pt>
                <c:pt idx="7">
                  <c:v>27.969858156028373</c:v>
                </c:pt>
                <c:pt idx="8">
                  <c:v>27.235487274258062</c:v>
                </c:pt>
                <c:pt idx="9">
                  <c:v>27.106277073109307</c:v>
                </c:pt>
                <c:pt idx="10">
                  <c:v>27.621653636789443</c:v>
                </c:pt>
                <c:pt idx="11">
                  <c:v>28.20666713307861</c:v>
                </c:pt>
                <c:pt idx="12">
                  <c:v>28.9304636314662</c:v>
                </c:pt>
                <c:pt idx="13">
                  <c:v>29.135388739946382</c:v>
                </c:pt>
                <c:pt idx="14">
                  <c:v>29.625</c:v>
                </c:pt>
              </c:numCache>
            </c:numRef>
          </c:val>
          <c:smooth val="0"/>
        </c:ser>
        <c:ser>
          <c:idx val="0"/>
          <c:order val="1"/>
          <c:tx>
            <c:v>simulert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Ark1!$B$67:$P$67</c:f>
              <c:strCache>
                <c:ptCount val="15"/>
                <c:pt idx="0">
                  <c:v>1930-34</c:v>
                </c:pt>
                <c:pt idx="1">
                  <c:v>1935-39</c:v>
                </c:pt>
                <c:pt idx="2">
                  <c:v>1940-44</c:v>
                </c:pt>
                <c:pt idx="3">
                  <c:v>1945-49</c:v>
                </c:pt>
                <c:pt idx="4">
                  <c:v>1950-54</c:v>
                </c:pt>
                <c:pt idx="5">
                  <c:v>1955-59</c:v>
                </c:pt>
                <c:pt idx="6">
                  <c:v>1960-64</c:v>
                </c:pt>
                <c:pt idx="7">
                  <c:v>1965-69</c:v>
                </c:pt>
                <c:pt idx="8">
                  <c:v>1970-74</c:v>
                </c:pt>
                <c:pt idx="9">
                  <c:v>1975-79</c:v>
                </c:pt>
                <c:pt idx="10">
                  <c:v>1980-84</c:v>
                </c:pt>
                <c:pt idx="11">
                  <c:v>1985-89</c:v>
                </c:pt>
                <c:pt idx="12">
                  <c:v>1990-94</c:v>
                </c:pt>
                <c:pt idx="13">
                  <c:v>1995-99</c:v>
                </c:pt>
                <c:pt idx="14">
                  <c:v>2000-04</c:v>
                </c:pt>
              </c:strCache>
            </c:strRef>
          </c:cat>
          <c:val>
            <c:numRef>
              <c:f>Ark1!$B$77:$P$77</c:f>
              <c:numCache>
                <c:ptCount val="15"/>
                <c:pt idx="0">
                  <c:v>31.32105684547638</c:v>
                </c:pt>
                <c:pt idx="1">
                  <c:v>30.79836956521739</c:v>
                </c:pt>
                <c:pt idx="2">
                  <c:v>30.377545248868778</c:v>
                </c:pt>
                <c:pt idx="3">
                  <c:v>30.501239061410974</c:v>
                </c:pt>
                <c:pt idx="4">
                  <c:v>29.432672193383436</c:v>
                </c:pt>
                <c:pt idx="5">
                  <c:v>28.640822453396634</c:v>
                </c:pt>
                <c:pt idx="6">
                  <c:v>28.32804286982047</c:v>
                </c:pt>
                <c:pt idx="7">
                  <c:v>27.969858156028373</c:v>
                </c:pt>
                <c:pt idx="8">
                  <c:v>27.23548727425806</c:v>
                </c:pt>
                <c:pt idx="9">
                  <c:v>27.106277073109307</c:v>
                </c:pt>
                <c:pt idx="10">
                  <c:v>27.621653636789443</c:v>
                </c:pt>
                <c:pt idx="11">
                  <c:v>28.20666713307861</c:v>
                </c:pt>
                <c:pt idx="12">
                  <c:v>28.9304636314662</c:v>
                </c:pt>
                <c:pt idx="13">
                  <c:v>29.135388739946382</c:v>
                </c:pt>
                <c:pt idx="14">
                  <c:v>29.625</c:v>
                </c:pt>
              </c:numCache>
            </c:numRef>
          </c:val>
          <c:smooth val="0"/>
        </c:ser>
        <c:marker val="1"/>
        <c:axId val="48612300"/>
        <c:axId val="34857517"/>
      </c:lineChart>
      <c:catAx>
        <c:axId val="48612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857517"/>
        <c:crosses val="autoZero"/>
        <c:auto val="0"/>
        <c:lblOffset val="100"/>
        <c:noMultiLvlLbl val="0"/>
      </c:catAx>
      <c:valAx>
        <c:axId val="34857517"/>
        <c:scaling>
          <c:orientation val="minMax"/>
          <c:max val="33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år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612300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"/>
          <c:y val="0.12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Periode-SFT</a:t>
            </a:r>
          </a:p>
        </c:rich>
      </c:tx>
      <c:layout>
        <c:manualLayout>
          <c:xMode val="factor"/>
          <c:yMode val="factor"/>
          <c:x val="0.01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6225"/>
          <c:w val="0.9205"/>
          <c:h val="0.92775"/>
        </c:manualLayout>
      </c:layout>
      <c:lineChart>
        <c:grouping val="standard"/>
        <c:varyColors val="0"/>
        <c:ser>
          <c:idx val="0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Ark1!$B$3:$P$3</c:f>
              <c:strCache>
                <c:ptCount val="15"/>
                <c:pt idx="0">
                  <c:v>1930-34</c:v>
                </c:pt>
                <c:pt idx="1">
                  <c:v>1935-39</c:v>
                </c:pt>
                <c:pt idx="2">
                  <c:v>1940-44</c:v>
                </c:pt>
                <c:pt idx="3">
                  <c:v>1945-49</c:v>
                </c:pt>
                <c:pt idx="4">
                  <c:v>1950-54</c:v>
                </c:pt>
                <c:pt idx="5">
                  <c:v>1955-59</c:v>
                </c:pt>
                <c:pt idx="6">
                  <c:v>1960-64</c:v>
                </c:pt>
                <c:pt idx="7">
                  <c:v>1965-69</c:v>
                </c:pt>
                <c:pt idx="8">
                  <c:v>1970-74</c:v>
                </c:pt>
                <c:pt idx="9">
                  <c:v>1975-79</c:v>
                </c:pt>
                <c:pt idx="10">
                  <c:v>1980-84</c:v>
                </c:pt>
                <c:pt idx="11">
                  <c:v>1985-89</c:v>
                </c:pt>
                <c:pt idx="12">
                  <c:v>1990-94</c:v>
                </c:pt>
                <c:pt idx="13">
                  <c:v>1995-99</c:v>
                </c:pt>
                <c:pt idx="14">
                  <c:v>2000-04</c:v>
                </c:pt>
              </c:strCache>
            </c:strRef>
          </c:cat>
          <c:val>
            <c:numRef>
              <c:f>Ark1!$B$12:$P$12</c:f>
              <c:numCache>
                <c:ptCount val="15"/>
                <c:pt idx="0">
                  <c:v>1998.4</c:v>
                </c:pt>
                <c:pt idx="1">
                  <c:v>1840</c:v>
                </c:pt>
                <c:pt idx="2">
                  <c:v>2121.6000000000004</c:v>
                </c:pt>
                <c:pt idx="3">
                  <c:v>2582.6000000000004</c:v>
                </c:pt>
                <c:pt idx="4">
                  <c:v>2581.3999999999996</c:v>
                </c:pt>
                <c:pt idx="5">
                  <c:v>2864.6000000000004</c:v>
                </c:pt>
                <c:pt idx="6">
                  <c:v>2929.7999999999997</c:v>
                </c:pt>
                <c:pt idx="7">
                  <c:v>2819.9999999999995</c:v>
                </c:pt>
                <c:pt idx="8">
                  <c:v>2346.4958000000006</c:v>
                </c:pt>
                <c:pt idx="9">
                  <c:v>1823.4422</c:v>
                </c:pt>
                <c:pt idx="10">
                  <c:v>1688.8110000000001</c:v>
                </c:pt>
                <c:pt idx="11">
                  <c:v>1772.396</c:v>
                </c:pt>
                <c:pt idx="12">
                  <c:v>1891.8992</c:v>
                </c:pt>
                <c:pt idx="13">
                  <c:v>1865</c:v>
                </c:pt>
                <c:pt idx="14">
                  <c:v>1800</c:v>
                </c:pt>
              </c:numCache>
            </c:numRef>
          </c:val>
          <c:smooth val="0"/>
        </c:ser>
        <c:ser>
          <c:idx val="1"/>
          <c:order val="1"/>
          <c:tx>
            <c:v>simulert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Ark1!$B$3:$P$3</c:f>
              <c:strCache>
                <c:ptCount val="15"/>
                <c:pt idx="0">
                  <c:v>1930-34</c:v>
                </c:pt>
                <c:pt idx="1">
                  <c:v>1935-39</c:v>
                </c:pt>
                <c:pt idx="2">
                  <c:v>1940-44</c:v>
                </c:pt>
                <c:pt idx="3">
                  <c:v>1945-49</c:v>
                </c:pt>
                <c:pt idx="4">
                  <c:v>1950-54</c:v>
                </c:pt>
                <c:pt idx="5">
                  <c:v>1955-59</c:v>
                </c:pt>
                <c:pt idx="6">
                  <c:v>1960-64</c:v>
                </c:pt>
                <c:pt idx="7">
                  <c:v>1965-69</c:v>
                </c:pt>
                <c:pt idx="8">
                  <c:v>1970-74</c:v>
                </c:pt>
                <c:pt idx="9">
                  <c:v>1975-79</c:v>
                </c:pt>
                <c:pt idx="10">
                  <c:v>1980-84</c:v>
                </c:pt>
                <c:pt idx="11">
                  <c:v>1985-89</c:v>
                </c:pt>
                <c:pt idx="12">
                  <c:v>1990-94</c:v>
                </c:pt>
                <c:pt idx="13">
                  <c:v>1995-99</c:v>
                </c:pt>
                <c:pt idx="14">
                  <c:v>2000-04</c:v>
                </c:pt>
              </c:strCache>
            </c:strRef>
          </c:cat>
          <c:val>
            <c:numRef>
              <c:f>Ark1!$B$76:$P$76</c:f>
              <c:numCache>
                <c:ptCount val="15"/>
                <c:pt idx="0">
                  <c:v>1998.4</c:v>
                </c:pt>
                <c:pt idx="1">
                  <c:v>1840</c:v>
                </c:pt>
                <c:pt idx="2">
                  <c:v>2121.6000000000004</c:v>
                </c:pt>
                <c:pt idx="3">
                  <c:v>2582.6000000000004</c:v>
                </c:pt>
                <c:pt idx="4">
                  <c:v>2581.3999999999996</c:v>
                </c:pt>
                <c:pt idx="5">
                  <c:v>2864.6000000000004</c:v>
                </c:pt>
                <c:pt idx="6">
                  <c:v>2929.7999999999997</c:v>
                </c:pt>
                <c:pt idx="7">
                  <c:v>2819.9999999999995</c:v>
                </c:pt>
                <c:pt idx="8">
                  <c:v>2346.4958000000006</c:v>
                </c:pt>
                <c:pt idx="9">
                  <c:v>1823.4422</c:v>
                </c:pt>
                <c:pt idx="10">
                  <c:v>1688.8110000000001</c:v>
                </c:pt>
                <c:pt idx="11">
                  <c:v>1772.396</c:v>
                </c:pt>
                <c:pt idx="12">
                  <c:v>1891.8992</c:v>
                </c:pt>
                <c:pt idx="13">
                  <c:v>1865</c:v>
                </c:pt>
                <c:pt idx="14">
                  <c:v>1800</c:v>
                </c:pt>
              </c:numCache>
            </c:numRef>
          </c:val>
          <c:smooth val="0"/>
        </c:ser>
        <c:marker val="1"/>
        <c:axId val="45282198"/>
        <c:axId val="4886599"/>
      </c:lineChart>
      <c:catAx>
        <c:axId val="45282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86599"/>
        <c:crosses val="autoZero"/>
        <c:auto val="0"/>
        <c:lblOffset val="100"/>
        <c:noMultiLvlLbl val="0"/>
      </c:catAx>
      <c:valAx>
        <c:axId val="488659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pr.1000 kv.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282198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1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Periode-SFT</a:t>
            </a:r>
          </a:p>
        </c:rich>
      </c:tx>
      <c:layout>
        <c:manualLayout>
          <c:xMode val="factor"/>
          <c:yMode val="factor"/>
          <c:x val="0.01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65"/>
          <c:w val="0.91625"/>
          <c:h val="0.92425"/>
        </c:manualLayout>
      </c:layout>
      <c:lineChart>
        <c:grouping val="standard"/>
        <c:varyColors val="0"/>
        <c:ser>
          <c:idx val="0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Ark1!$B$3:$P$3</c:f>
              <c:strCache>
                <c:ptCount val="15"/>
                <c:pt idx="0">
                  <c:v>1930-34</c:v>
                </c:pt>
                <c:pt idx="1">
                  <c:v>1935-39</c:v>
                </c:pt>
                <c:pt idx="2">
                  <c:v>1940-44</c:v>
                </c:pt>
                <c:pt idx="3">
                  <c:v>1945-49</c:v>
                </c:pt>
                <c:pt idx="4">
                  <c:v>1950-54</c:v>
                </c:pt>
                <c:pt idx="5">
                  <c:v>1955-59</c:v>
                </c:pt>
                <c:pt idx="6">
                  <c:v>1960-64</c:v>
                </c:pt>
                <c:pt idx="7">
                  <c:v>1965-69</c:v>
                </c:pt>
                <c:pt idx="8">
                  <c:v>1970-74</c:v>
                </c:pt>
                <c:pt idx="9">
                  <c:v>1975-79</c:v>
                </c:pt>
                <c:pt idx="10">
                  <c:v>1980-84</c:v>
                </c:pt>
                <c:pt idx="11">
                  <c:v>1985-89</c:v>
                </c:pt>
                <c:pt idx="12">
                  <c:v>1990-94</c:v>
                </c:pt>
                <c:pt idx="13">
                  <c:v>1995-99</c:v>
                </c:pt>
                <c:pt idx="14">
                  <c:v>2000-04</c:v>
                </c:pt>
              </c:strCache>
            </c:strRef>
          </c:cat>
          <c:val>
            <c:numRef>
              <c:f>Ark1!$B$12:$P$12</c:f>
              <c:numCache>
                <c:ptCount val="15"/>
              </c:numCache>
            </c:numRef>
          </c:val>
          <c:smooth val="0"/>
        </c:ser>
        <c:marker val="1"/>
        <c:axId val="43979392"/>
        <c:axId val="60270209"/>
      </c:lineChart>
      <c:catAx>
        <c:axId val="43979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270209"/>
        <c:crosses val="autoZero"/>
        <c:auto val="0"/>
        <c:lblOffset val="100"/>
        <c:noMultiLvlLbl val="0"/>
      </c:catAx>
      <c:valAx>
        <c:axId val="6027020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pr.1000 kv.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979392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Kohort-SFT</a:t>
            </a:r>
          </a:p>
        </c:rich>
      </c:tx>
      <c:layout>
        <c:manualLayout>
          <c:xMode val="factor"/>
          <c:yMode val="factor"/>
          <c:x val="0.01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66"/>
          <c:w val="0.9185"/>
          <c:h val="0.92325"/>
        </c:manualLayout>
      </c:layout>
      <c:lineChart>
        <c:grouping val="standard"/>
        <c:varyColors val="0"/>
        <c:ser>
          <c:idx val="0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Ark1!$B$15:$P$15</c:f>
              <c:strCache>
                <c:ptCount val="15"/>
                <c:pt idx="0">
                  <c:v>1915-19</c:v>
                </c:pt>
                <c:pt idx="1">
                  <c:v>1920-24</c:v>
                </c:pt>
                <c:pt idx="2">
                  <c:v>1925-29</c:v>
                </c:pt>
                <c:pt idx="3">
                  <c:v>1930-34</c:v>
                </c:pt>
                <c:pt idx="4">
                  <c:v>1935-39</c:v>
                </c:pt>
                <c:pt idx="5">
                  <c:v>1940-44</c:v>
                </c:pt>
                <c:pt idx="6">
                  <c:v>1945-49</c:v>
                </c:pt>
                <c:pt idx="7">
                  <c:v>1950-54</c:v>
                </c:pt>
                <c:pt idx="8">
                  <c:v>1955-59</c:v>
                </c:pt>
                <c:pt idx="9">
                  <c:v>1960-64</c:v>
                </c:pt>
                <c:pt idx="10">
                  <c:v>1965-69</c:v>
                </c:pt>
                <c:pt idx="11">
                  <c:v>1970-74</c:v>
                </c:pt>
                <c:pt idx="12">
                  <c:v>1975-79</c:v>
                </c:pt>
                <c:pt idx="13">
                  <c:v>1980-84</c:v>
                </c:pt>
                <c:pt idx="14">
                  <c:v>1985-90</c:v>
                </c:pt>
              </c:strCache>
            </c:strRef>
          </c:cat>
          <c:val>
            <c:numRef>
              <c:f>Ark1!$B$16:$P$16</c:f>
              <c:numCache>
                <c:ptCount val="15"/>
              </c:numCache>
            </c:numRef>
          </c:val>
          <c:smooth val="0"/>
        </c:ser>
        <c:marker val="1"/>
        <c:axId val="5560970"/>
        <c:axId val="50048731"/>
      </c:lineChart>
      <c:catAx>
        <c:axId val="5560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048731"/>
        <c:crosses val="autoZero"/>
        <c:auto val="0"/>
        <c:lblOffset val="100"/>
        <c:noMultiLvlLbl val="0"/>
      </c:catAx>
      <c:valAx>
        <c:axId val="5004873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pr.1000 kv.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0970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Periode-gjennomsnittsalder</a:t>
            </a:r>
          </a:p>
        </c:rich>
      </c:tx>
      <c:layout>
        <c:manualLayout>
          <c:xMode val="factor"/>
          <c:yMode val="factor"/>
          <c:x val="0.008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6575"/>
          <c:w val="0.93475"/>
          <c:h val="0.90325"/>
        </c:manualLayout>
      </c:layout>
      <c:lineChart>
        <c:grouping val="standard"/>
        <c:varyColors val="0"/>
        <c:ser>
          <c:idx val="1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Ark1!$B$67:$P$67</c:f>
              <c:strCache>
                <c:ptCount val="15"/>
                <c:pt idx="0">
                  <c:v>1930-34</c:v>
                </c:pt>
                <c:pt idx="1">
                  <c:v>1935-39</c:v>
                </c:pt>
                <c:pt idx="2">
                  <c:v>1940-44</c:v>
                </c:pt>
                <c:pt idx="3">
                  <c:v>1945-49</c:v>
                </c:pt>
                <c:pt idx="4">
                  <c:v>1950-54</c:v>
                </c:pt>
                <c:pt idx="5">
                  <c:v>1955-59</c:v>
                </c:pt>
                <c:pt idx="6">
                  <c:v>1960-64</c:v>
                </c:pt>
                <c:pt idx="7">
                  <c:v>1965-69</c:v>
                </c:pt>
                <c:pt idx="8">
                  <c:v>1970-74</c:v>
                </c:pt>
                <c:pt idx="9">
                  <c:v>1975-79</c:v>
                </c:pt>
                <c:pt idx="10">
                  <c:v>1980-84</c:v>
                </c:pt>
                <c:pt idx="11">
                  <c:v>1985-89</c:v>
                </c:pt>
                <c:pt idx="12">
                  <c:v>1990-94</c:v>
                </c:pt>
                <c:pt idx="13">
                  <c:v>1995-99</c:v>
                </c:pt>
                <c:pt idx="14">
                  <c:v>2000-04</c:v>
                </c:pt>
              </c:strCache>
            </c:strRef>
          </c:cat>
          <c:val>
            <c:numRef>
              <c:f>Ark1!$B$13:$P$13</c:f>
              <c:numCache>
                <c:ptCount val="15"/>
                <c:pt idx="0">
                  <c:v>31.32105684547638</c:v>
                </c:pt>
                <c:pt idx="1">
                  <c:v>30.79836956521739</c:v>
                </c:pt>
                <c:pt idx="2">
                  <c:v>30.377545248868778</c:v>
                </c:pt>
                <c:pt idx="3">
                  <c:v>30.501239061410974</c:v>
                </c:pt>
                <c:pt idx="4">
                  <c:v>29.432672193383436</c:v>
                </c:pt>
                <c:pt idx="5">
                  <c:v>28.640822453396634</c:v>
                </c:pt>
                <c:pt idx="6">
                  <c:v>28.32804286982047</c:v>
                </c:pt>
                <c:pt idx="7">
                  <c:v>27.969858156028373</c:v>
                </c:pt>
                <c:pt idx="8">
                  <c:v>27.235487274258062</c:v>
                </c:pt>
                <c:pt idx="9">
                  <c:v>27.106277073109307</c:v>
                </c:pt>
                <c:pt idx="10">
                  <c:v>27.621653636789443</c:v>
                </c:pt>
                <c:pt idx="11">
                  <c:v>28.20666713307861</c:v>
                </c:pt>
                <c:pt idx="12">
                  <c:v>28.9304636314662</c:v>
                </c:pt>
                <c:pt idx="13">
                  <c:v>29.135388739946382</c:v>
                </c:pt>
                <c:pt idx="14">
                  <c:v>29.625</c:v>
                </c:pt>
              </c:numCache>
            </c:numRef>
          </c:val>
          <c:smooth val="0"/>
        </c:ser>
        <c:marker val="1"/>
        <c:axId val="47785396"/>
        <c:axId val="27415381"/>
      </c:lineChart>
      <c:catAx>
        <c:axId val="47785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415381"/>
        <c:crosses val="autoZero"/>
        <c:auto val="0"/>
        <c:lblOffset val="100"/>
        <c:noMultiLvlLbl val="0"/>
      </c:catAx>
      <c:valAx>
        <c:axId val="27415381"/>
        <c:scaling>
          <c:orientation val="minMax"/>
          <c:max val="34"/>
          <c:min val="2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år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785396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Kohort-gjennomsnittsalder</a:t>
            </a:r>
          </a:p>
        </c:rich>
      </c:tx>
      <c:layout>
        <c:manualLayout>
          <c:xMode val="factor"/>
          <c:yMode val="factor"/>
          <c:x val="0.008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69"/>
          <c:w val="0.9345"/>
          <c:h val="0.88975"/>
        </c:manualLayout>
      </c:layout>
      <c:lineChart>
        <c:grouping val="standard"/>
        <c:varyColors val="0"/>
        <c:ser>
          <c:idx val="0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Ark1!$B$79:$P$79</c:f>
              <c:strCache>
                <c:ptCount val="15"/>
                <c:pt idx="0">
                  <c:v>1915-19</c:v>
                </c:pt>
                <c:pt idx="1">
                  <c:v>1920-24</c:v>
                </c:pt>
                <c:pt idx="2">
                  <c:v>1925-29</c:v>
                </c:pt>
                <c:pt idx="3">
                  <c:v>1930-34</c:v>
                </c:pt>
                <c:pt idx="4">
                  <c:v>1935-39</c:v>
                </c:pt>
                <c:pt idx="5">
                  <c:v>1940-44</c:v>
                </c:pt>
                <c:pt idx="6">
                  <c:v>1945-49</c:v>
                </c:pt>
                <c:pt idx="7">
                  <c:v>1950-54</c:v>
                </c:pt>
                <c:pt idx="8">
                  <c:v>1955-59</c:v>
                </c:pt>
                <c:pt idx="9">
                  <c:v>1960-64</c:v>
                </c:pt>
                <c:pt idx="10">
                  <c:v>1965-69</c:v>
                </c:pt>
                <c:pt idx="11">
                  <c:v>1970-74</c:v>
                </c:pt>
                <c:pt idx="12">
                  <c:v>1975-79</c:v>
                </c:pt>
                <c:pt idx="13">
                  <c:v>1980-84</c:v>
                </c:pt>
                <c:pt idx="14">
                  <c:v>1985-90</c:v>
                </c:pt>
              </c:strCache>
            </c:strRef>
          </c:cat>
          <c:val>
            <c:numRef>
              <c:f>Ark1!$B$17:$P$17</c:f>
              <c:numCache>
                <c:ptCount val="15"/>
                <c:pt idx="0">
                  <c:v>30.773229674035218</c:v>
                </c:pt>
                <c:pt idx="1">
                  <c:v>30.113892647722146</c:v>
                </c:pt>
                <c:pt idx="2">
                  <c:v>29.56441650056356</c:v>
                </c:pt>
                <c:pt idx="3">
                  <c:v>28.657785392411615</c:v>
                </c:pt>
                <c:pt idx="4">
                  <c:v>27.56779250357376</c:v>
                </c:pt>
                <c:pt idx="5">
                  <c:v>26.734329977881604</c:v>
                </c:pt>
                <c:pt idx="6">
                  <c:v>26.43135295377266</c:v>
                </c:pt>
                <c:pt idx="7">
                  <c:v>26.738216179876</c:v>
                </c:pt>
                <c:pt idx="8">
                  <c:v>27.566874494378208</c:v>
                </c:pt>
                <c:pt idx="9">
                  <c:v>28.383600392591507</c:v>
                </c:pt>
                <c:pt idx="10">
                  <c:v>28.830104646485957</c:v>
                </c:pt>
                <c:pt idx="11">
                  <c:v>29.138805499180616</c:v>
                </c:pt>
                <c:pt idx="12">
                  <c:v>29.354570913345874</c:v>
                </c:pt>
                <c:pt idx="13">
                  <c:v>29.524793388429753</c:v>
                </c:pt>
                <c:pt idx="14">
                  <c:v>29.625</c:v>
                </c:pt>
              </c:numCache>
            </c:numRef>
          </c:val>
          <c:smooth val="0"/>
        </c:ser>
        <c:marker val="1"/>
        <c:axId val="45411838"/>
        <c:axId val="6053359"/>
      </c:lineChart>
      <c:catAx>
        <c:axId val="4541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kohort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53359"/>
        <c:crosses val="autoZero"/>
        <c:auto val="0"/>
        <c:lblOffset val="100"/>
        <c:noMultiLvlLbl val="0"/>
      </c:catAx>
      <c:valAx>
        <c:axId val="6053359"/>
        <c:scaling>
          <c:orientation val="minMax"/>
          <c:max val="34"/>
          <c:min val="26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år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411838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82</xdr:row>
      <xdr:rowOff>28575</xdr:rowOff>
    </xdr:from>
    <xdr:to>
      <xdr:col>5</xdr:col>
      <xdr:colOff>190500</xdr:colOff>
      <xdr:row>99</xdr:row>
      <xdr:rowOff>114300</xdr:rowOff>
    </xdr:to>
    <xdr:graphicFrame>
      <xdr:nvGraphicFramePr>
        <xdr:cNvPr id="1" name="Chart 1"/>
        <xdr:cNvGraphicFramePr/>
      </xdr:nvGraphicFramePr>
      <xdr:xfrm>
        <a:off x="161925" y="13201650"/>
        <a:ext cx="38862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82</xdr:row>
      <xdr:rowOff>66675</xdr:rowOff>
    </xdr:from>
    <xdr:to>
      <xdr:col>12</xdr:col>
      <xdr:colOff>352425</xdr:colOff>
      <xdr:row>99</xdr:row>
      <xdr:rowOff>152400</xdr:rowOff>
    </xdr:to>
    <xdr:graphicFrame>
      <xdr:nvGraphicFramePr>
        <xdr:cNvPr id="2" name="Chart 2"/>
        <xdr:cNvGraphicFramePr/>
      </xdr:nvGraphicFramePr>
      <xdr:xfrm>
        <a:off x="4486275" y="13239750"/>
        <a:ext cx="39909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209550</xdr:colOff>
      <xdr:row>101</xdr:row>
      <xdr:rowOff>38100</xdr:rowOff>
    </xdr:from>
    <xdr:to>
      <xdr:col>9</xdr:col>
      <xdr:colOff>238125</xdr:colOff>
      <xdr:row>119</xdr:row>
      <xdr:rowOff>114300</xdr:rowOff>
    </xdr:to>
    <xdr:graphicFrame>
      <xdr:nvGraphicFramePr>
        <xdr:cNvPr id="3" name="Chart 5"/>
        <xdr:cNvGraphicFramePr/>
      </xdr:nvGraphicFramePr>
      <xdr:xfrm>
        <a:off x="2238375" y="16287750"/>
        <a:ext cx="429577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38100</xdr:rowOff>
    </xdr:from>
    <xdr:to>
      <xdr:col>5</xdr:col>
      <xdr:colOff>200025</xdr:colOff>
      <xdr:row>38</xdr:row>
      <xdr:rowOff>95250</xdr:rowOff>
    </xdr:to>
    <xdr:graphicFrame>
      <xdr:nvGraphicFramePr>
        <xdr:cNvPr id="4" name="Chart 6"/>
        <xdr:cNvGraphicFramePr/>
      </xdr:nvGraphicFramePr>
      <xdr:xfrm>
        <a:off x="0" y="3333750"/>
        <a:ext cx="405765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447675</xdr:colOff>
      <xdr:row>21</xdr:row>
      <xdr:rowOff>28575</xdr:rowOff>
    </xdr:from>
    <xdr:to>
      <xdr:col>12</xdr:col>
      <xdr:colOff>361950</xdr:colOff>
      <xdr:row>38</xdr:row>
      <xdr:rowOff>104775</xdr:rowOff>
    </xdr:to>
    <xdr:graphicFrame>
      <xdr:nvGraphicFramePr>
        <xdr:cNvPr id="5" name="Chart 7"/>
        <xdr:cNvGraphicFramePr/>
      </xdr:nvGraphicFramePr>
      <xdr:xfrm>
        <a:off x="4305300" y="3324225"/>
        <a:ext cx="4181475" cy="2828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5</xdr:col>
      <xdr:colOff>209550</xdr:colOff>
      <xdr:row>56</xdr:row>
      <xdr:rowOff>123825</xdr:rowOff>
    </xdr:to>
    <xdr:graphicFrame>
      <xdr:nvGraphicFramePr>
        <xdr:cNvPr id="6" name="Chart 8"/>
        <xdr:cNvGraphicFramePr/>
      </xdr:nvGraphicFramePr>
      <xdr:xfrm>
        <a:off x="0" y="6238875"/>
        <a:ext cx="4067175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447675</xdr:colOff>
      <xdr:row>39</xdr:row>
      <xdr:rowOff>47625</xdr:rowOff>
    </xdr:from>
    <xdr:to>
      <xdr:col>12</xdr:col>
      <xdr:colOff>276225</xdr:colOff>
      <xdr:row>56</xdr:row>
      <xdr:rowOff>142875</xdr:rowOff>
    </xdr:to>
    <xdr:graphicFrame>
      <xdr:nvGraphicFramePr>
        <xdr:cNvPr id="7" name="Chart 9"/>
        <xdr:cNvGraphicFramePr/>
      </xdr:nvGraphicFramePr>
      <xdr:xfrm>
        <a:off x="4305300" y="6257925"/>
        <a:ext cx="4095750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7" sqref="E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82"/>
  <sheetViews>
    <sheetView tabSelected="1" workbookViewId="0" topLeftCell="A1">
      <selection activeCell="I1" sqref="I1"/>
    </sheetView>
  </sheetViews>
  <sheetFormatPr defaultColWidth="9.140625" defaultRowHeight="12.75"/>
  <cols>
    <col min="1" max="1" width="21.28125" style="0" customWidth="1"/>
  </cols>
  <sheetData>
    <row r="1" spans="1:8" ht="12.75">
      <c r="A1" s="1" t="s">
        <v>36</v>
      </c>
      <c r="H1" s="1"/>
    </row>
    <row r="2" ht="7.5" customHeight="1">
      <c r="O2" s="22"/>
    </row>
    <row r="3" spans="1:67" ht="12.75">
      <c r="A3" s="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19" t="s">
        <v>13</v>
      </c>
      <c r="O3" s="25" t="s">
        <v>25</v>
      </c>
      <c r="P3" s="30" t="s">
        <v>39</v>
      </c>
      <c r="Q3" s="9"/>
      <c r="R3" s="9"/>
      <c r="S3" s="9"/>
      <c r="T3" s="9"/>
      <c r="U3" s="9"/>
      <c r="AY3" s="2"/>
      <c r="BC3" s="2"/>
      <c r="BD3" s="2"/>
      <c r="BG3" s="2"/>
      <c r="BH3" s="2"/>
      <c r="BI3" s="2"/>
      <c r="BK3" s="2"/>
      <c r="BL3" s="2"/>
      <c r="BM3" s="2"/>
      <c r="BN3" s="2"/>
      <c r="BO3" s="2"/>
    </row>
    <row r="4" spans="1:67" ht="12.75">
      <c r="A4" s="6" t="s">
        <v>29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9"/>
      <c r="P4" s="9"/>
      <c r="Q4" s="9"/>
      <c r="R4" s="9"/>
      <c r="S4" s="9"/>
      <c r="T4" s="9"/>
      <c r="U4" s="9"/>
      <c r="AY4" s="3"/>
      <c r="BC4" s="3"/>
      <c r="BD4" s="3"/>
      <c r="BG4" s="3"/>
      <c r="BH4" s="3"/>
      <c r="BI4" s="3"/>
      <c r="BK4" s="3"/>
      <c r="BL4" s="3"/>
      <c r="BM4" s="3"/>
      <c r="BN4" s="3"/>
      <c r="BO4" s="3"/>
    </row>
    <row r="5" spans="1:67" ht="12.75">
      <c r="A5" s="6" t="s">
        <v>14</v>
      </c>
      <c r="B5" s="12">
        <v>7.76</v>
      </c>
      <c r="C5" s="12">
        <v>7.76</v>
      </c>
      <c r="D5" s="12">
        <v>10.56</v>
      </c>
      <c r="E5" s="12">
        <v>14.4</v>
      </c>
      <c r="F5" s="12">
        <v>20.16</v>
      </c>
      <c r="G5" s="12">
        <v>27.84</v>
      </c>
      <c r="H5" s="12">
        <v>28.56</v>
      </c>
      <c r="I5" s="12">
        <v>31.28</v>
      </c>
      <c r="J5" s="12">
        <v>34.30384</v>
      </c>
      <c r="K5" s="12">
        <v>24.864960000000014</v>
      </c>
      <c r="L5" s="12">
        <v>16.46412</v>
      </c>
      <c r="M5" s="12">
        <v>12.947840000000001</v>
      </c>
      <c r="N5" s="12">
        <v>10.851960000000002</v>
      </c>
      <c r="O5" s="12">
        <v>12</v>
      </c>
      <c r="P5" s="12">
        <v>9</v>
      </c>
      <c r="Q5" s="12">
        <v>9</v>
      </c>
      <c r="R5" s="12">
        <v>9</v>
      </c>
      <c r="S5" s="12">
        <v>9</v>
      </c>
      <c r="T5" s="12">
        <v>9</v>
      </c>
      <c r="U5" s="12">
        <v>9</v>
      </c>
      <c r="BO5" s="4"/>
    </row>
    <row r="6" spans="1:21" ht="12.75">
      <c r="A6" s="6" t="s">
        <v>15</v>
      </c>
      <c r="B6" s="13">
        <v>66.84</v>
      </c>
      <c r="C6" s="13">
        <v>65.28</v>
      </c>
      <c r="D6" s="13">
        <v>81.28</v>
      </c>
      <c r="E6" s="13">
        <v>96.4</v>
      </c>
      <c r="F6" s="13">
        <v>122.92</v>
      </c>
      <c r="G6" s="13">
        <v>156.92</v>
      </c>
      <c r="H6" s="13">
        <v>168.28</v>
      </c>
      <c r="I6" s="13">
        <v>170.48</v>
      </c>
      <c r="J6" s="13">
        <v>151.75784000000002</v>
      </c>
      <c r="K6" s="13">
        <v>114.83644</v>
      </c>
      <c r="L6" s="13">
        <v>95.07724000000002</v>
      </c>
      <c r="M6" s="13">
        <v>85.95108</v>
      </c>
      <c r="N6" s="13">
        <v>77.46871999999999</v>
      </c>
      <c r="O6" s="12">
        <v>71</v>
      </c>
      <c r="P6" s="12">
        <v>60</v>
      </c>
      <c r="Q6" s="12">
        <v>60</v>
      </c>
      <c r="R6" s="12">
        <v>60</v>
      </c>
      <c r="S6" s="12">
        <v>60</v>
      </c>
      <c r="T6" s="12">
        <v>60</v>
      </c>
      <c r="U6" s="12">
        <v>60</v>
      </c>
    </row>
    <row r="7" spans="1:21" ht="12.75">
      <c r="A7" s="6" t="s">
        <v>16</v>
      </c>
      <c r="B7" s="13">
        <v>106.64</v>
      </c>
      <c r="C7" s="13">
        <v>104.8</v>
      </c>
      <c r="D7" s="13">
        <v>122.64</v>
      </c>
      <c r="E7" s="13">
        <v>144.12</v>
      </c>
      <c r="F7" s="13">
        <v>150.6</v>
      </c>
      <c r="G7" s="13">
        <v>171.2</v>
      </c>
      <c r="H7" s="13">
        <v>181.04</v>
      </c>
      <c r="I7" s="13">
        <v>175.52</v>
      </c>
      <c r="J7" s="13">
        <v>149.31220000000005</v>
      </c>
      <c r="K7" s="13">
        <v>126.73427999999998</v>
      </c>
      <c r="L7" s="13">
        <v>124.82456000000003</v>
      </c>
      <c r="M7" s="13">
        <v>133.7296</v>
      </c>
      <c r="N7" s="13">
        <v>137.26244</v>
      </c>
      <c r="O7" s="12">
        <v>131</v>
      </c>
      <c r="P7" s="12">
        <v>123</v>
      </c>
      <c r="Q7" s="12">
        <v>123</v>
      </c>
      <c r="R7" s="12">
        <v>123</v>
      </c>
      <c r="S7" s="12">
        <v>123</v>
      </c>
      <c r="T7" s="12">
        <v>123</v>
      </c>
      <c r="U7" s="12">
        <v>123</v>
      </c>
    </row>
    <row r="8" spans="1:21" ht="12.75">
      <c r="A8" s="6" t="s">
        <v>17</v>
      </c>
      <c r="B8" s="13">
        <v>100</v>
      </c>
      <c r="C8" s="13">
        <v>94.08</v>
      </c>
      <c r="D8" s="13">
        <v>108.12</v>
      </c>
      <c r="E8" s="13">
        <v>131.28</v>
      </c>
      <c r="F8" s="13">
        <v>117.44</v>
      </c>
      <c r="G8" s="13">
        <v>120.56</v>
      </c>
      <c r="H8" s="13">
        <v>119.84</v>
      </c>
      <c r="I8" s="13">
        <v>109.48</v>
      </c>
      <c r="J8" s="13">
        <v>84.42552000000003</v>
      </c>
      <c r="K8" s="13">
        <v>67.11272</v>
      </c>
      <c r="L8" s="13">
        <v>71.862</v>
      </c>
      <c r="M8" s="13">
        <v>87.27451999999998</v>
      </c>
      <c r="N8" s="13">
        <v>105.46292</v>
      </c>
      <c r="O8" s="12">
        <v>108</v>
      </c>
      <c r="P8" s="12">
        <v>113</v>
      </c>
      <c r="Q8" s="12">
        <v>113</v>
      </c>
      <c r="R8" s="12">
        <v>113</v>
      </c>
      <c r="S8" s="12">
        <v>113</v>
      </c>
      <c r="T8" s="12">
        <v>113</v>
      </c>
      <c r="U8" s="12">
        <v>113</v>
      </c>
    </row>
    <row r="9" spans="1:21" ht="12.75">
      <c r="A9" s="6" t="s">
        <v>18</v>
      </c>
      <c r="B9" s="13">
        <v>73.72</v>
      </c>
      <c r="C9" s="13">
        <v>62.84</v>
      </c>
      <c r="D9" s="13">
        <v>70.04</v>
      </c>
      <c r="E9" s="13">
        <v>90.48</v>
      </c>
      <c r="F9" s="13">
        <v>73.08</v>
      </c>
      <c r="G9" s="13">
        <v>68.88</v>
      </c>
      <c r="H9" s="13">
        <v>64.04</v>
      </c>
      <c r="I9" s="13">
        <v>56.8</v>
      </c>
      <c r="J9" s="13">
        <v>38.16771999999999</v>
      </c>
      <c r="K9" s="13">
        <v>25.058720000000005</v>
      </c>
      <c r="L9" s="13">
        <v>24.552520000000005</v>
      </c>
      <c r="M9" s="13">
        <v>29.300519999999995</v>
      </c>
      <c r="N9" s="13">
        <v>40.317</v>
      </c>
      <c r="O9" s="12">
        <v>44</v>
      </c>
      <c r="P9" s="12">
        <v>47</v>
      </c>
      <c r="Q9" s="12">
        <v>47</v>
      </c>
      <c r="R9" s="12">
        <v>47</v>
      </c>
      <c r="S9" s="12">
        <v>47</v>
      </c>
      <c r="T9" s="12">
        <v>47</v>
      </c>
      <c r="U9" s="12">
        <v>47</v>
      </c>
    </row>
    <row r="10" spans="1:21" ht="12.75">
      <c r="A10" s="6" t="s">
        <v>19</v>
      </c>
      <c r="B10" s="13">
        <v>38.52</v>
      </c>
      <c r="C10" s="13">
        <v>29.16</v>
      </c>
      <c r="D10" s="13">
        <v>28.32</v>
      </c>
      <c r="E10" s="13">
        <v>36.36</v>
      </c>
      <c r="F10" s="13">
        <v>29.12</v>
      </c>
      <c r="G10" s="13">
        <v>25.08</v>
      </c>
      <c r="H10" s="13">
        <v>22.28</v>
      </c>
      <c r="I10" s="13">
        <v>18.8</v>
      </c>
      <c r="J10" s="13">
        <v>10.550720000000004</v>
      </c>
      <c r="K10" s="13">
        <v>5.70632</v>
      </c>
      <c r="L10" s="13">
        <v>4.670600000000002</v>
      </c>
      <c r="M10" s="13">
        <v>5.0316</v>
      </c>
      <c r="N10" s="13">
        <v>6.739760000000002</v>
      </c>
      <c r="O10" s="12">
        <v>7</v>
      </c>
      <c r="P10" s="12">
        <v>8</v>
      </c>
      <c r="Q10" s="12">
        <v>8</v>
      </c>
      <c r="R10" s="12">
        <v>8</v>
      </c>
      <c r="S10" s="12">
        <v>8</v>
      </c>
      <c r="T10" s="12">
        <v>8</v>
      </c>
      <c r="U10" s="12">
        <v>8</v>
      </c>
    </row>
    <row r="11" spans="1:21" ht="12.75">
      <c r="A11" s="6" t="s">
        <v>20</v>
      </c>
      <c r="B11" s="13">
        <v>6.2</v>
      </c>
      <c r="C11" s="13">
        <v>4.08</v>
      </c>
      <c r="D11" s="13">
        <v>3.36</v>
      </c>
      <c r="E11" s="13">
        <v>3.48</v>
      </c>
      <c r="F11" s="13">
        <v>2.96</v>
      </c>
      <c r="G11" s="13">
        <v>2.44</v>
      </c>
      <c r="H11" s="13">
        <v>1.92</v>
      </c>
      <c r="I11" s="13">
        <v>1.64</v>
      </c>
      <c r="J11" s="13">
        <v>0.78132</v>
      </c>
      <c r="K11" s="13">
        <v>0.375</v>
      </c>
      <c r="L11" s="13">
        <v>0.31116</v>
      </c>
      <c r="M11" s="13">
        <v>0.24404000000000006</v>
      </c>
      <c r="N11" s="13">
        <v>0.27704000000000006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</row>
    <row r="12" spans="1:21" ht="12.75">
      <c r="A12" s="6" t="s">
        <v>27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23"/>
      <c r="R12" s="23"/>
      <c r="S12" s="23"/>
      <c r="T12" s="23"/>
      <c r="U12" s="9"/>
    </row>
    <row r="13" spans="1:21" ht="12.75">
      <c r="A13" s="7" t="s">
        <v>34</v>
      </c>
      <c r="B13" s="14">
        <f>(17.5*B5+22.5*B6+27.5*B7+32.5*B8+37.5*B9+42.5*B10+47.5*B11)/(SUM(B5:B11))</f>
        <v>31.32105684547638</v>
      </c>
      <c r="C13" s="14">
        <f aca="true" t="shared" si="0" ref="C13:P13">(17.5*C5+22.5*C6+27.5*C7+32.5*C8+37.5*C9+42.5*C10+47.5*C11)/(SUM(C5:C11))</f>
        <v>30.79836956521739</v>
      </c>
      <c r="D13" s="14">
        <f t="shared" si="0"/>
        <v>30.377545248868778</v>
      </c>
      <c r="E13" s="14">
        <f t="shared" si="0"/>
        <v>30.501239061410974</v>
      </c>
      <c r="F13" s="14">
        <f t="shared" si="0"/>
        <v>29.432672193383436</v>
      </c>
      <c r="G13" s="14">
        <f t="shared" si="0"/>
        <v>28.640822453396634</v>
      </c>
      <c r="H13" s="14">
        <f t="shared" si="0"/>
        <v>28.32804286982047</v>
      </c>
      <c r="I13" s="14">
        <f t="shared" si="0"/>
        <v>27.969858156028373</v>
      </c>
      <c r="J13" s="14">
        <f t="shared" si="0"/>
        <v>27.235487274258062</v>
      </c>
      <c r="K13" s="14">
        <f t="shared" si="0"/>
        <v>27.106277073109307</v>
      </c>
      <c r="L13" s="14">
        <f t="shared" si="0"/>
        <v>27.621653636789443</v>
      </c>
      <c r="M13" s="14">
        <f t="shared" si="0"/>
        <v>28.20666713307861</v>
      </c>
      <c r="N13" s="14">
        <f t="shared" si="0"/>
        <v>28.9304636314662</v>
      </c>
      <c r="O13" s="14">
        <f t="shared" si="0"/>
        <v>29.135388739946382</v>
      </c>
      <c r="P13" s="14">
        <f t="shared" si="0"/>
        <v>29.625</v>
      </c>
      <c r="Q13" s="9"/>
      <c r="R13" s="9"/>
      <c r="S13" s="9"/>
      <c r="T13" s="9"/>
      <c r="U13" s="9"/>
    </row>
    <row r="14" spans="2:21" ht="9.7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1"/>
      <c r="O14" s="10"/>
      <c r="P14" s="9"/>
      <c r="Q14" s="9"/>
      <c r="R14" s="9"/>
      <c r="S14" s="9"/>
      <c r="T14" s="9"/>
      <c r="U14" s="9"/>
    </row>
    <row r="15" spans="1:21" ht="12.75">
      <c r="A15" s="5" t="s">
        <v>21</v>
      </c>
      <c r="B15" s="16" t="s">
        <v>22</v>
      </c>
      <c r="C15" s="16" t="s">
        <v>23</v>
      </c>
      <c r="D15" s="16" t="s">
        <v>24</v>
      </c>
      <c r="E15" s="16" t="s">
        <v>1</v>
      </c>
      <c r="F15" s="16" t="s">
        <v>2</v>
      </c>
      <c r="G15" s="16" t="s">
        <v>3</v>
      </c>
      <c r="H15" s="16" t="s">
        <v>4</v>
      </c>
      <c r="I15" s="16" t="s">
        <v>5</v>
      </c>
      <c r="J15" s="16" t="s">
        <v>6</v>
      </c>
      <c r="K15" s="16" t="s">
        <v>7</v>
      </c>
      <c r="L15" s="16" t="s">
        <v>8</v>
      </c>
      <c r="M15" s="16" t="s">
        <v>9</v>
      </c>
      <c r="N15" s="16" t="s">
        <v>10</v>
      </c>
      <c r="O15" s="10" t="s">
        <v>11</v>
      </c>
      <c r="P15" s="31" t="s">
        <v>38</v>
      </c>
      <c r="Q15" s="9"/>
      <c r="R15" s="9"/>
      <c r="S15" s="9"/>
      <c r="T15" s="9"/>
      <c r="U15" s="9"/>
    </row>
    <row r="16" spans="1:21" ht="12.75">
      <c r="A16" s="6" t="s">
        <v>28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9"/>
      <c r="R16" s="9"/>
      <c r="S16" s="9"/>
      <c r="T16" s="9"/>
      <c r="U16" s="9"/>
    </row>
    <row r="17" spans="1:21" ht="12.75">
      <c r="A17" s="7" t="s">
        <v>35</v>
      </c>
      <c r="B17" s="14">
        <f>(17.5*B5+22.5*C6+27.5*D7+32.5*E8+37.5*F9+42.5*G10+47.5*H11)/(B5+C6+D7+E8+F9+G10+H11)</f>
        <v>30.773229674035218</v>
      </c>
      <c r="C17" s="14">
        <f>(17.5*C5+22.5*D6+27.5*E7+32.5*F8+37.5*G9+42.5*H10+47.5*I11)/(C5+D6+E7+F8+G9+H10+I11)</f>
        <v>30.113892647722146</v>
      </c>
      <c r="D17" s="14">
        <f>(17.5*D5+22.5*E6+27.5*F7+32.5*G8+37.5*H9+42.5*I10+47.5*J11)/(D5+E6+F7+G8+H9+I10+J11)</f>
        <v>29.56441650056356</v>
      </c>
      <c r="E17" s="14">
        <f>(17.5*E5+22.5*F6+27.5*G7+32.5*H8+37.5*I9+42.5*J10+47.5*K11)/(E5+F6+G7+H8+I9+J10+K11)</f>
        <v>28.657785392411615</v>
      </c>
      <c r="F17" s="14">
        <f aca="true" t="shared" si="1" ref="F17:P17">(17.5*F5+22.5*G6+27.5*H7+32.5*I8+37.5*J9+42.5*K10+47.5*L11)/(F5+G6+H7+I8+J9+K10+L11)</f>
        <v>27.56779250357376</v>
      </c>
      <c r="G17" s="14">
        <f t="shared" si="1"/>
        <v>26.734329977881604</v>
      </c>
      <c r="H17" s="14">
        <f t="shared" si="1"/>
        <v>26.43135295377266</v>
      </c>
      <c r="I17" s="14">
        <f t="shared" si="1"/>
        <v>26.738216179876</v>
      </c>
      <c r="J17" s="14">
        <f t="shared" si="1"/>
        <v>27.566874494378208</v>
      </c>
      <c r="K17" s="14">
        <f t="shared" si="1"/>
        <v>28.383600392591507</v>
      </c>
      <c r="L17" s="14">
        <f t="shared" si="1"/>
        <v>28.830104646485957</v>
      </c>
      <c r="M17" s="14">
        <f t="shared" si="1"/>
        <v>29.138805499180616</v>
      </c>
      <c r="N17" s="14">
        <f t="shared" si="1"/>
        <v>29.354570913345874</v>
      </c>
      <c r="O17" s="14">
        <f t="shared" si="1"/>
        <v>29.524793388429753</v>
      </c>
      <c r="P17" s="14">
        <f t="shared" si="1"/>
        <v>29.625</v>
      </c>
      <c r="Q17" s="9"/>
      <c r="R17" s="9"/>
      <c r="S17" s="9"/>
      <c r="T17" s="9"/>
      <c r="U17" s="9"/>
    </row>
    <row r="18" spans="1:21" ht="12.75">
      <c r="A18" s="9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9"/>
      <c r="Q18" s="9"/>
      <c r="R18" s="9"/>
      <c r="S18" s="9"/>
      <c r="T18" s="9"/>
      <c r="U18" s="9"/>
    </row>
    <row r="19" spans="1:21" ht="12.75">
      <c r="A19" s="28" t="s">
        <v>30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9"/>
      <c r="Q19" s="9"/>
      <c r="R19" s="9"/>
      <c r="S19" s="9"/>
      <c r="T19" s="9"/>
      <c r="U19" s="9"/>
    </row>
    <row r="20" spans="1:21" ht="12.75">
      <c r="A20" s="28" t="s">
        <v>31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9"/>
      <c r="Q20" s="9"/>
      <c r="R20" s="9"/>
      <c r="S20" s="9"/>
      <c r="T20" s="9"/>
      <c r="U20" s="9"/>
    </row>
    <row r="21" spans="1:21" ht="12.75">
      <c r="A21" s="9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9"/>
      <c r="Q21" s="9"/>
      <c r="R21" s="9"/>
      <c r="S21" s="9"/>
      <c r="T21" s="9"/>
      <c r="U21" s="9"/>
    </row>
    <row r="22" spans="1:21" ht="12.75">
      <c r="A22" s="9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9"/>
      <c r="Q22" s="9"/>
      <c r="R22" s="9"/>
      <c r="S22" s="9"/>
      <c r="T22" s="9"/>
      <c r="U22" s="9"/>
    </row>
    <row r="23" spans="1:21" ht="12.75">
      <c r="A23" s="9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9"/>
      <c r="Q23" s="9"/>
      <c r="R23" s="9"/>
      <c r="S23" s="9"/>
      <c r="T23" s="9"/>
      <c r="U23" s="9"/>
    </row>
    <row r="24" spans="1:21" ht="12.75">
      <c r="A24" s="9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9"/>
      <c r="Q24" s="9"/>
      <c r="R24" s="9"/>
      <c r="S24" s="9"/>
      <c r="T24" s="9"/>
      <c r="U24" s="9"/>
    </row>
    <row r="25" spans="1:21" ht="12.75">
      <c r="A25" s="9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9"/>
      <c r="Q25" s="9"/>
      <c r="R25" s="9"/>
      <c r="S25" s="9"/>
      <c r="T25" s="9"/>
      <c r="U25" s="9"/>
    </row>
    <row r="26" spans="1:21" ht="12.75">
      <c r="A26" s="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9"/>
      <c r="Q26" s="9"/>
      <c r="R26" s="9"/>
      <c r="S26" s="9"/>
      <c r="T26" s="9"/>
      <c r="U26" s="9"/>
    </row>
    <row r="27" spans="1:21" ht="12.75">
      <c r="A27" s="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9"/>
      <c r="Q27" s="9"/>
      <c r="R27" s="9"/>
      <c r="S27" s="9"/>
      <c r="T27" s="9"/>
      <c r="U27" s="9"/>
    </row>
    <row r="28" spans="1:21" ht="12.75">
      <c r="A28" s="9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9"/>
      <c r="Q28" s="9"/>
      <c r="R28" s="9"/>
      <c r="S28" s="9"/>
      <c r="T28" s="9"/>
      <c r="U28" s="9"/>
    </row>
    <row r="29" spans="1:21" ht="12.75">
      <c r="A29" s="9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9"/>
      <c r="Q29" s="9"/>
      <c r="R29" s="9"/>
      <c r="S29" s="9"/>
      <c r="T29" s="9"/>
      <c r="U29" s="9"/>
    </row>
    <row r="30" spans="1:21" ht="12.75">
      <c r="A30" s="9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9"/>
      <c r="Q30" s="9"/>
      <c r="R30" s="9"/>
      <c r="S30" s="9"/>
      <c r="T30" s="9"/>
      <c r="U30" s="9"/>
    </row>
    <row r="31" spans="1:21" ht="12.75">
      <c r="A31" s="9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9"/>
      <c r="Q31" s="9"/>
      <c r="R31" s="9"/>
      <c r="S31" s="9"/>
      <c r="T31" s="9"/>
      <c r="U31" s="9"/>
    </row>
    <row r="32" spans="1:21" ht="12.75">
      <c r="A32" s="9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9"/>
      <c r="Q32" s="9"/>
      <c r="R32" s="9"/>
      <c r="S32" s="9"/>
      <c r="T32" s="9"/>
      <c r="U32" s="9"/>
    </row>
    <row r="33" spans="1:21" ht="12.75">
      <c r="A33" s="9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9"/>
      <c r="Q33" s="9"/>
      <c r="R33" s="9"/>
      <c r="S33" s="9"/>
      <c r="T33" s="9"/>
      <c r="U33" s="9"/>
    </row>
    <row r="34" spans="1:21" ht="12.75">
      <c r="A34" s="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9"/>
      <c r="Q34" s="9"/>
      <c r="R34" s="9"/>
      <c r="S34" s="9"/>
      <c r="T34" s="9"/>
      <c r="U34" s="9"/>
    </row>
    <row r="35" spans="1:21" ht="12.75">
      <c r="A35" s="9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9"/>
      <c r="Q35" s="9"/>
      <c r="R35" s="9"/>
      <c r="S35" s="9"/>
      <c r="T35" s="9"/>
      <c r="U35" s="9"/>
    </row>
    <row r="36" spans="1:21" ht="12.75">
      <c r="A36" s="9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9"/>
      <c r="Q36" s="9"/>
      <c r="R36" s="9"/>
      <c r="S36" s="9"/>
      <c r="T36" s="9"/>
      <c r="U36" s="9"/>
    </row>
    <row r="37" spans="1:21" ht="12.75">
      <c r="A37" s="9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9"/>
      <c r="Q37" s="9"/>
      <c r="R37" s="9"/>
      <c r="S37" s="9"/>
      <c r="T37" s="9"/>
      <c r="U37" s="9"/>
    </row>
    <row r="38" spans="1:21" ht="12.75">
      <c r="A38" s="9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9"/>
      <c r="Q38" s="9"/>
      <c r="R38" s="9"/>
      <c r="S38" s="9"/>
      <c r="T38" s="9"/>
      <c r="U38" s="9"/>
    </row>
    <row r="39" spans="1:21" ht="12.75">
      <c r="A39" s="9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9"/>
      <c r="Q39" s="9"/>
      <c r="R39" s="9"/>
      <c r="S39" s="9"/>
      <c r="T39" s="9"/>
      <c r="U39" s="9"/>
    </row>
    <row r="40" spans="1:21" ht="12.75">
      <c r="A40" s="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9"/>
      <c r="Q40" s="9"/>
      <c r="R40" s="9"/>
      <c r="S40" s="9"/>
      <c r="T40" s="9"/>
      <c r="U40" s="9"/>
    </row>
    <row r="41" spans="1:21" ht="12.75">
      <c r="A41" s="9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9"/>
      <c r="Q41" s="9"/>
      <c r="R41" s="9"/>
      <c r="S41" s="9"/>
      <c r="T41" s="9"/>
      <c r="U41" s="9"/>
    </row>
    <row r="42" spans="1:21" ht="12.75">
      <c r="A42" s="9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9"/>
      <c r="Q42" s="9"/>
      <c r="R42" s="9"/>
      <c r="S42" s="9"/>
      <c r="T42" s="9"/>
      <c r="U42" s="9"/>
    </row>
    <row r="43" spans="1:21" ht="12.75">
      <c r="A43" s="9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9"/>
      <c r="Q43" s="9"/>
      <c r="R43" s="9"/>
      <c r="S43" s="9"/>
      <c r="T43" s="9"/>
      <c r="U43" s="9"/>
    </row>
    <row r="44" spans="1:21" ht="12.75">
      <c r="A44" s="9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9"/>
      <c r="Q44" s="9"/>
      <c r="R44" s="9"/>
      <c r="S44" s="9"/>
      <c r="T44" s="9"/>
      <c r="U44" s="9"/>
    </row>
    <row r="45" spans="1:21" ht="12.75">
      <c r="A45" s="9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9"/>
      <c r="Q45" s="9"/>
      <c r="R45" s="9"/>
      <c r="S45" s="9"/>
      <c r="T45" s="9"/>
      <c r="U45" s="9"/>
    </row>
    <row r="46" spans="1:21" ht="12.75">
      <c r="A46" s="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9"/>
      <c r="Q46" s="9"/>
      <c r="R46" s="9"/>
      <c r="S46" s="9"/>
      <c r="T46" s="9"/>
      <c r="U46" s="9"/>
    </row>
    <row r="47" spans="1:21" ht="12.75">
      <c r="A47" s="9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9"/>
      <c r="Q47" s="9"/>
      <c r="R47" s="9"/>
      <c r="S47" s="9"/>
      <c r="T47" s="9"/>
      <c r="U47" s="9"/>
    </row>
    <row r="48" spans="1:21" ht="12.75">
      <c r="A48" s="9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9"/>
      <c r="Q48" s="9"/>
      <c r="R48" s="9"/>
      <c r="S48" s="9"/>
      <c r="T48" s="9"/>
      <c r="U48" s="9"/>
    </row>
    <row r="49" spans="1:21" ht="12.75">
      <c r="A49" s="9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9"/>
      <c r="Q49" s="9"/>
      <c r="R49" s="9"/>
      <c r="S49" s="9"/>
      <c r="T49" s="9"/>
      <c r="U49" s="9"/>
    </row>
    <row r="50" spans="1:21" ht="12.75">
      <c r="A50" s="9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9"/>
      <c r="Q50" s="9"/>
      <c r="R50" s="9"/>
      <c r="S50" s="9"/>
      <c r="T50" s="9"/>
      <c r="U50" s="9"/>
    </row>
    <row r="51" spans="1:21" ht="12.75">
      <c r="A51" s="9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9"/>
      <c r="Q51" s="9"/>
      <c r="R51" s="9"/>
      <c r="S51" s="9"/>
      <c r="T51" s="9"/>
      <c r="U51" s="9"/>
    </row>
    <row r="52" spans="1:21" ht="12.75">
      <c r="A52" s="9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9"/>
      <c r="Q52" s="9"/>
      <c r="R52" s="9"/>
      <c r="S52" s="9"/>
      <c r="T52" s="9"/>
      <c r="U52" s="9"/>
    </row>
    <row r="53" spans="1:21" ht="12.75">
      <c r="A53" s="9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9"/>
      <c r="Q53" s="9"/>
      <c r="R53" s="9"/>
      <c r="S53" s="9"/>
      <c r="T53" s="9"/>
      <c r="U53" s="9"/>
    </row>
    <row r="54" spans="1:21" ht="12.75">
      <c r="A54" s="9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9"/>
      <c r="Q54" s="9"/>
      <c r="R54" s="9"/>
      <c r="S54" s="9"/>
      <c r="T54" s="9"/>
      <c r="U54" s="9"/>
    </row>
    <row r="55" spans="1:21" ht="12.75">
      <c r="A55" s="9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9"/>
      <c r="Q55" s="9"/>
      <c r="R55" s="9"/>
      <c r="S55" s="9"/>
      <c r="T55" s="9"/>
      <c r="U55" s="9"/>
    </row>
    <row r="56" spans="1:21" ht="12.75">
      <c r="A56" s="9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9"/>
      <c r="Q56" s="9"/>
      <c r="R56" s="9"/>
      <c r="S56" s="9"/>
      <c r="T56" s="9"/>
      <c r="U56" s="9"/>
    </row>
    <row r="57" spans="1:21" ht="12.75">
      <c r="A57" s="9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9"/>
      <c r="Q57" s="9"/>
      <c r="R57" s="9"/>
      <c r="S57" s="9"/>
      <c r="T57" s="9"/>
      <c r="U57" s="9"/>
    </row>
    <row r="58" spans="3:21" ht="12.7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  <c r="T58" s="9"/>
      <c r="U58" s="9"/>
    </row>
    <row r="59" spans="3:21" ht="12.75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9"/>
      <c r="Q59" s="9"/>
      <c r="R59" s="9"/>
      <c r="S59" s="9"/>
      <c r="T59" s="9"/>
      <c r="U59" s="9"/>
    </row>
    <row r="60" spans="1:21" ht="12.75">
      <c r="A60" s="9" t="s">
        <v>32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9"/>
      <c r="Q60" s="9"/>
      <c r="R60" s="9"/>
      <c r="S60" s="9"/>
      <c r="T60" s="9"/>
      <c r="U60" s="9"/>
    </row>
    <row r="61" spans="1:21" ht="12.75">
      <c r="A61" s="9"/>
      <c r="B61" s="27" t="s">
        <v>26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9"/>
      <c r="Q61" s="9"/>
      <c r="R61" s="9"/>
      <c r="S61" s="9"/>
      <c r="T61" s="9"/>
      <c r="U61" s="9"/>
    </row>
    <row r="62" spans="2:21" ht="12.7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21"/>
      <c r="O62" s="9"/>
      <c r="P62" s="9"/>
      <c r="Q62" s="9"/>
      <c r="R62" s="9"/>
      <c r="S62" s="9"/>
      <c r="T62" s="9"/>
      <c r="U62" s="9"/>
    </row>
    <row r="63" spans="1:21" ht="12.75">
      <c r="A63" t="s">
        <v>33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21"/>
      <c r="O63" s="9"/>
      <c r="P63" s="9"/>
      <c r="Q63" s="9"/>
      <c r="R63" s="9"/>
      <c r="S63" s="9"/>
      <c r="T63" s="9"/>
      <c r="U63" s="9"/>
    </row>
    <row r="64" spans="2:21" ht="12.75">
      <c r="B64" s="26" t="s">
        <v>37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21"/>
      <c r="O64" s="9"/>
      <c r="P64" s="9"/>
      <c r="Q64" s="9"/>
      <c r="R64" s="9"/>
      <c r="S64" s="9"/>
      <c r="T64" s="9"/>
      <c r="U64" s="9"/>
    </row>
    <row r="65" spans="2:21" ht="12.75">
      <c r="B65" s="27" t="s">
        <v>26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21"/>
      <c r="O65" s="9"/>
      <c r="P65" s="9"/>
      <c r="Q65" s="9"/>
      <c r="R65" s="9"/>
      <c r="S65" s="9"/>
      <c r="T65" s="9"/>
      <c r="U65" s="9"/>
    </row>
    <row r="66" spans="2:15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1"/>
      <c r="O66" s="22"/>
    </row>
    <row r="67" spans="1:21" ht="12.75">
      <c r="A67" s="8" t="s">
        <v>0</v>
      </c>
      <c r="B67" s="19" t="s">
        <v>1</v>
      </c>
      <c r="C67" s="19" t="s">
        <v>2</v>
      </c>
      <c r="D67" s="19" t="s">
        <v>3</v>
      </c>
      <c r="E67" s="19" t="s">
        <v>4</v>
      </c>
      <c r="F67" s="19" t="s">
        <v>5</v>
      </c>
      <c r="G67" s="19" t="s">
        <v>6</v>
      </c>
      <c r="H67" s="19" t="s">
        <v>7</v>
      </c>
      <c r="I67" s="19" t="s">
        <v>8</v>
      </c>
      <c r="J67" s="19" t="s">
        <v>9</v>
      </c>
      <c r="K67" s="19" t="s">
        <v>10</v>
      </c>
      <c r="L67" s="19" t="s">
        <v>11</v>
      </c>
      <c r="M67" s="19" t="s">
        <v>12</v>
      </c>
      <c r="N67" s="19" t="s">
        <v>13</v>
      </c>
      <c r="O67" s="10" t="s">
        <v>25</v>
      </c>
      <c r="P67" s="30" t="s">
        <v>39</v>
      </c>
      <c r="Q67" s="9"/>
      <c r="R67" s="9"/>
      <c r="S67" s="9"/>
      <c r="T67" s="9"/>
      <c r="U67" s="9"/>
    </row>
    <row r="68" spans="1:21" ht="12.75">
      <c r="A68" s="6" t="s">
        <v>29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9"/>
      <c r="P68" s="9"/>
      <c r="Q68" s="9"/>
      <c r="R68" s="9"/>
      <c r="S68" s="9"/>
      <c r="T68" s="9"/>
      <c r="U68" s="9"/>
    </row>
    <row r="69" spans="1:21" ht="12.75">
      <c r="A69" s="6" t="s">
        <v>14</v>
      </c>
      <c r="B69" s="12">
        <f aca="true" t="shared" si="2" ref="B69:O69">B5</f>
        <v>7.76</v>
      </c>
      <c r="C69" s="12">
        <f t="shared" si="2"/>
        <v>7.76</v>
      </c>
      <c r="D69" s="12">
        <f t="shared" si="2"/>
        <v>10.56</v>
      </c>
      <c r="E69" s="12">
        <f t="shared" si="2"/>
        <v>14.4</v>
      </c>
      <c r="F69" s="12">
        <f t="shared" si="2"/>
        <v>20.16</v>
      </c>
      <c r="G69" s="29">
        <f t="shared" si="2"/>
        <v>27.84</v>
      </c>
      <c r="H69" s="12">
        <f t="shared" si="2"/>
        <v>28.56</v>
      </c>
      <c r="I69" s="12">
        <f t="shared" si="2"/>
        <v>31.28</v>
      </c>
      <c r="J69" s="12">
        <f t="shared" si="2"/>
        <v>34.30384</v>
      </c>
      <c r="K69" s="12">
        <f t="shared" si="2"/>
        <v>24.864960000000014</v>
      </c>
      <c r="L69" s="12">
        <f t="shared" si="2"/>
        <v>16.46412</v>
      </c>
      <c r="M69" s="12">
        <f t="shared" si="2"/>
        <v>12.947840000000001</v>
      </c>
      <c r="N69" s="12">
        <f t="shared" si="2"/>
        <v>10.851960000000002</v>
      </c>
      <c r="O69" s="12">
        <f t="shared" si="2"/>
        <v>12</v>
      </c>
      <c r="P69" s="12">
        <v>9</v>
      </c>
      <c r="Q69" s="12">
        <v>9</v>
      </c>
      <c r="R69" s="12">
        <v>9</v>
      </c>
      <c r="S69" s="12">
        <v>9</v>
      </c>
      <c r="T69" s="12">
        <v>9</v>
      </c>
      <c r="U69" s="12">
        <v>9</v>
      </c>
    </row>
    <row r="70" spans="1:21" ht="12.75">
      <c r="A70" s="6" t="s">
        <v>15</v>
      </c>
      <c r="B70" s="12">
        <f aca="true" t="shared" si="3" ref="B70:O70">B6</f>
        <v>66.84</v>
      </c>
      <c r="C70" s="12">
        <f t="shared" si="3"/>
        <v>65.28</v>
      </c>
      <c r="D70" s="12">
        <f t="shared" si="3"/>
        <v>81.28</v>
      </c>
      <c r="E70" s="12">
        <f t="shared" si="3"/>
        <v>96.4</v>
      </c>
      <c r="F70" s="12">
        <f t="shared" si="3"/>
        <v>122.92</v>
      </c>
      <c r="G70" s="29">
        <f t="shared" si="3"/>
        <v>156.92</v>
      </c>
      <c r="H70" s="12">
        <f t="shared" si="3"/>
        <v>168.28</v>
      </c>
      <c r="I70" s="12">
        <f t="shared" si="3"/>
        <v>170.48</v>
      </c>
      <c r="J70" s="12">
        <f t="shared" si="3"/>
        <v>151.75784000000002</v>
      </c>
      <c r="K70" s="12">
        <f t="shared" si="3"/>
        <v>114.83644</v>
      </c>
      <c r="L70" s="12">
        <f t="shared" si="3"/>
        <v>95.07724000000002</v>
      </c>
      <c r="M70" s="12">
        <f t="shared" si="3"/>
        <v>85.95108</v>
      </c>
      <c r="N70" s="12">
        <f t="shared" si="3"/>
        <v>77.46871999999999</v>
      </c>
      <c r="O70" s="12">
        <f t="shared" si="3"/>
        <v>71</v>
      </c>
      <c r="P70" s="12">
        <v>60</v>
      </c>
      <c r="Q70" s="12">
        <v>60</v>
      </c>
      <c r="R70" s="12">
        <v>60</v>
      </c>
      <c r="S70" s="12">
        <v>60</v>
      </c>
      <c r="T70" s="12">
        <v>60</v>
      </c>
      <c r="U70" s="12">
        <v>60</v>
      </c>
    </row>
    <row r="71" spans="1:21" ht="12.75">
      <c r="A71" s="6" t="s">
        <v>16</v>
      </c>
      <c r="B71" s="12">
        <f aca="true" t="shared" si="4" ref="B71:O71">B7</f>
        <v>106.64</v>
      </c>
      <c r="C71" s="12">
        <f t="shared" si="4"/>
        <v>104.8</v>
      </c>
      <c r="D71" s="12">
        <f t="shared" si="4"/>
        <v>122.64</v>
      </c>
      <c r="E71" s="12">
        <f t="shared" si="4"/>
        <v>144.12</v>
      </c>
      <c r="F71" s="12">
        <f t="shared" si="4"/>
        <v>150.6</v>
      </c>
      <c r="G71" s="12">
        <f t="shared" si="4"/>
        <v>171.2</v>
      </c>
      <c r="H71" s="12">
        <f t="shared" si="4"/>
        <v>181.04</v>
      </c>
      <c r="I71" s="12">
        <f t="shared" si="4"/>
        <v>175.52</v>
      </c>
      <c r="J71" s="12">
        <f>J7</f>
        <v>149.31220000000005</v>
      </c>
      <c r="K71" s="12">
        <f>K7</f>
        <v>126.73427999999998</v>
      </c>
      <c r="L71" s="12">
        <f>L7</f>
        <v>124.82456000000003</v>
      </c>
      <c r="M71" s="12">
        <f>M7</f>
        <v>133.7296</v>
      </c>
      <c r="N71" s="12">
        <f>N7</f>
        <v>137.26244</v>
      </c>
      <c r="O71" s="12">
        <f t="shared" si="4"/>
        <v>131</v>
      </c>
      <c r="P71" s="12">
        <v>123</v>
      </c>
      <c r="Q71" s="12">
        <v>123</v>
      </c>
      <c r="R71" s="12">
        <v>123</v>
      </c>
      <c r="S71" s="12">
        <v>123</v>
      </c>
      <c r="T71" s="12">
        <v>123</v>
      </c>
      <c r="U71" s="12">
        <v>123</v>
      </c>
    </row>
    <row r="72" spans="1:21" ht="12.75">
      <c r="A72" s="6" t="s">
        <v>17</v>
      </c>
      <c r="B72" s="12">
        <f aca="true" t="shared" si="5" ref="B72:O72">B8</f>
        <v>100</v>
      </c>
      <c r="C72" s="12">
        <f t="shared" si="5"/>
        <v>94.08</v>
      </c>
      <c r="D72" s="12">
        <f t="shared" si="5"/>
        <v>108.12</v>
      </c>
      <c r="E72" s="12">
        <f t="shared" si="5"/>
        <v>131.28</v>
      </c>
      <c r="F72" s="12">
        <f t="shared" si="5"/>
        <v>117.44</v>
      </c>
      <c r="G72" s="12">
        <f t="shared" si="5"/>
        <v>120.56</v>
      </c>
      <c r="H72" s="12">
        <f t="shared" si="5"/>
        <v>119.84</v>
      </c>
      <c r="I72" s="12">
        <f t="shared" si="5"/>
        <v>109.48</v>
      </c>
      <c r="J72" s="12">
        <f t="shared" si="5"/>
        <v>84.42552000000003</v>
      </c>
      <c r="K72" s="29">
        <f aca="true" t="shared" si="6" ref="K72:N75">K8</f>
        <v>67.11272</v>
      </c>
      <c r="L72" s="12">
        <f t="shared" si="6"/>
        <v>71.862</v>
      </c>
      <c r="M72" s="12">
        <f t="shared" si="6"/>
        <v>87.27451999999998</v>
      </c>
      <c r="N72" s="12">
        <f t="shared" si="6"/>
        <v>105.46292</v>
      </c>
      <c r="O72" s="12">
        <f t="shared" si="5"/>
        <v>108</v>
      </c>
      <c r="P72" s="12">
        <v>113</v>
      </c>
      <c r="Q72" s="12">
        <v>113</v>
      </c>
      <c r="R72" s="12">
        <v>113</v>
      </c>
      <c r="S72" s="12">
        <v>113</v>
      </c>
      <c r="T72" s="12">
        <v>113</v>
      </c>
      <c r="U72" s="12">
        <v>113</v>
      </c>
    </row>
    <row r="73" spans="1:21" ht="12.75">
      <c r="A73" s="6" t="s">
        <v>18</v>
      </c>
      <c r="B73" s="12">
        <f aca="true" t="shared" si="7" ref="B73:O73">B9</f>
        <v>73.72</v>
      </c>
      <c r="C73" s="12">
        <f t="shared" si="7"/>
        <v>62.84</v>
      </c>
      <c r="D73" s="12">
        <f t="shared" si="7"/>
        <v>70.04</v>
      </c>
      <c r="E73" s="12">
        <f t="shared" si="7"/>
        <v>90.48</v>
      </c>
      <c r="F73" s="12">
        <f t="shared" si="7"/>
        <v>73.08</v>
      </c>
      <c r="G73" s="12">
        <f t="shared" si="7"/>
        <v>68.88</v>
      </c>
      <c r="H73" s="12">
        <f t="shared" si="7"/>
        <v>64.04</v>
      </c>
      <c r="I73" s="12">
        <f t="shared" si="7"/>
        <v>56.8</v>
      </c>
      <c r="J73" s="12">
        <f t="shared" si="7"/>
        <v>38.16771999999999</v>
      </c>
      <c r="K73" s="12">
        <f t="shared" si="6"/>
        <v>25.058720000000005</v>
      </c>
      <c r="L73" s="29">
        <f t="shared" si="6"/>
        <v>24.552520000000005</v>
      </c>
      <c r="M73" s="12">
        <f t="shared" si="6"/>
        <v>29.300519999999995</v>
      </c>
      <c r="N73" s="12">
        <f t="shared" si="6"/>
        <v>40.317</v>
      </c>
      <c r="O73" s="12">
        <f t="shared" si="7"/>
        <v>44</v>
      </c>
      <c r="P73" s="12">
        <v>47</v>
      </c>
      <c r="Q73" s="12">
        <v>47</v>
      </c>
      <c r="R73" s="12">
        <v>47</v>
      </c>
      <c r="S73" s="12">
        <v>47</v>
      </c>
      <c r="T73" s="12">
        <v>47</v>
      </c>
      <c r="U73" s="12">
        <v>47</v>
      </c>
    </row>
    <row r="74" spans="1:21" ht="12.75">
      <c r="A74" s="6" t="s">
        <v>19</v>
      </c>
      <c r="B74" s="12">
        <f aca="true" t="shared" si="8" ref="B74:O74">B10</f>
        <v>38.52</v>
      </c>
      <c r="C74" s="12">
        <f t="shared" si="8"/>
        <v>29.16</v>
      </c>
      <c r="D74" s="12">
        <f t="shared" si="8"/>
        <v>28.32</v>
      </c>
      <c r="E74" s="12">
        <f t="shared" si="8"/>
        <v>36.36</v>
      </c>
      <c r="F74" s="12">
        <f t="shared" si="8"/>
        <v>29.12</v>
      </c>
      <c r="G74" s="12">
        <f t="shared" si="8"/>
        <v>25.08</v>
      </c>
      <c r="H74" s="12">
        <f t="shared" si="8"/>
        <v>22.28</v>
      </c>
      <c r="I74" s="12">
        <f t="shared" si="8"/>
        <v>18.8</v>
      </c>
      <c r="J74" s="12">
        <f t="shared" si="8"/>
        <v>10.550720000000004</v>
      </c>
      <c r="K74" s="12">
        <f t="shared" si="6"/>
        <v>5.70632</v>
      </c>
      <c r="L74" s="12">
        <f t="shared" si="6"/>
        <v>4.670600000000002</v>
      </c>
      <c r="M74" s="29">
        <f t="shared" si="6"/>
        <v>5.0316</v>
      </c>
      <c r="N74" s="12">
        <f t="shared" si="6"/>
        <v>6.739760000000002</v>
      </c>
      <c r="O74" s="12">
        <f t="shared" si="8"/>
        <v>7</v>
      </c>
      <c r="P74" s="12">
        <v>8</v>
      </c>
      <c r="Q74" s="12">
        <v>8</v>
      </c>
      <c r="R74" s="12">
        <v>8</v>
      </c>
      <c r="S74" s="12">
        <v>8</v>
      </c>
      <c r="T74" s="12">
        <v>8</v>
      </c>
      <c r="U74" s="12">
        <v>8</v>
      </c>
    </row>
    <row r="75" spans="1:21" ht="12.75">
      <c r="A75" s="6" t="s">
        <v>20</v>
      </c>
      <c r="B75" s="12">
        <f aca="true" t="shared" si="9" ref="B75:O75">B11</f>
        <v>6.2</v>
      </c>
      <c r="C75" s="12">
        <f t="shared" si="9"/>
        <v>4.08</v>
      </c>
      <c r="D75" s="12">
        <f t="shared" si="9"/>
        <v>3.36</v>
      </c>
      <c r="E75" s="12">
        <f t="shared" si="9"/>
        <v>3.48</v>
      </c>
      <c r="F75" s="12">
        <f t="shared" si="9"/>
        <v>2.96</v>
      </c>
      <c r="G75" s="12">
        <f t="shared" si="9"/>
        <v>2.44</v>
      </c>
      <c r="H75" s="12">
        <f t="shared" si="9"/>
        <v>1.92</v>
      </c>
      <c r="I75" s="12">
        <f t="shared" si="9"/>
        <v>1.64</v>
      </c>
      <c r="J75" s="12">
        <f t="shared" si="9"/>
        <v>0.78132</v>
      </c>
      <c r="K75" s="12">
        <f t="shared" si="6"/>
        <v>0.375</v>
      </c>
      <c r="L75" s="12">
        <f t="shared" si="6"/>
        <v>0.31116</v>
      </c>
      <c r="M75" s="12">
        <f t="shared" si="6"/>
        <v>0.24404000000000006</v>
      </c>
      <c r="N75" s="12">
        <f t="shared" si="6"/>
        <v>0.27704000000000006</v>
      </c>
      <c r="O75" s="12">
        <f t="shared" si="9"/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</row>
    <row r="76" spans="1:21" ht="12.75">
      <c r="A76" s="6" t="s">
        <v>27</v>
      </c>
      <c r="B76" s="12">
        <f>5*SUM(B69:B75)</f>
        <v>1998.4</v>
      </c>
      <c r="C76" s="12">
        <f>5*SUM(C69:C75)</f>
        <v>1840</v>
      </c>
      <c r="D76" s="12">
        <f aca="true" t="shared" si="10" ref="D76:O76">5*SUM(D69:D75)</f>
        <v>2121.6000000000004</v>
      </c>
      <c r="E76" s="12">
        <f t="shared" si="10"/>
        <v>2582.6000000000004</v>
      </c>
      <c r="F76" s="12">
        <f t="shared" si="10"/>
        <v>2581.3999999999996</v>
      </c>
      <c r="G76" s="12">
        <f t="shared" si="10"/>
        <v>2864.6000000000004</v>
      </c>
      <c r="H76" s="12">
        <f t="shared" si="10"/>
        <v>2929.7999999999997</v>
      </c>
      <c r="I76" s="12">
        <f t="shared" si="10"/>
        <v>2819.9999999999995</v>
      </c>
      <c r="J76" s="12">
        <f t="shared" si="10"/>
        <v>2346.4958000000006</v>
      </c>
      <c r="K76" s="12">
        <f t="shared" si="10"/>
        <v>1823.4422</v>
      </c>
      <c r="L76" s="12">
        <f t="shared" si="10"/>
        <v>1688.8110000000001</v>
      </c>
      <c r="M76" s="12">
        <f t="shared" si="10"/>
        <v>1772.396</v>
      </c>
      <c r="N76" s="12">
        <f t="shared" si="10"/>
        <v>1891.8992</v>
      </c>
      <c r="O76" s="12">
        <f t="shared" si="10"/>
        <v>1865</v>
      </c>
      <c r="P76" s="12">
        <f>5*SUM(P69:P75)</f>
        <v>1800</v>
      </c>
      <c r="Q76" s="23"/>
      <c r="R76" s="23"/>
      <c r="S76" s="23"/>
      <c r="T76" s="23"/>
      <c r="U76" s="9"/>
    </row>
    <row r="77" spans="1:21" ht="12.75">
      <c r="A77" s="7" t="s">
        <v>34</v>
      </c>
      <c r="B77" s="14">
        <f>(17.5*B69+22.5*B70+27.5*B71+32.5*B72+37.5*B73+42.5*B74+47.5*B75)/(B76/5)</f>
        <v>31.32105684547638</v>
      </c>
      <c r="C77" s="14">
        <f aca="true" t="shared" si="11" ref="C77:O77">(17.5*C69+22.5*C70+27.5*C71+32.5*C72+37.5*C73+42.5*C74+47.5*C75)/(C76/5)</f>
        <v>30.79836956521739</v>
      </c>
      <c r="D77" s="14">
        <f t="shared" si="11"/>
        <v>30.377545248868778</v>
      </c>
      <c r="E77" s="14">
        <f t="shared" si="11"/>
        <v>30.501239061410974</v>
      </c>
      <c r="F77" s="14">
        <f t="shared" si="11"/>
        <v>29.432672193383436</v>
      </c>
      <c r="G77" s="14">
        <f t="shared" si="11"/>
        <v>28.640822453396634</v>
      </c>
      <c r="H77" s="14">
        <f t="shared" si="11"/>
        <v>28.32804286982047</v>
      </c>
      <c r="I77" s="14">
        <f t="shared" si="11"/>
        <v>27.969858156028373</v>
      </c>
      <c r="J77" s="14">
        <f t="shared" si="11"/>
        <v>27.23548727425806</v>
      </c>
      <c r="K77" s="14">
        <f>(17.5*K69+22.5*K70+27.5*K71+32.5*K72+37.5*K73+42.5*K74+47.5*K75)/(K76/5)</f>
        <v>27.106277073109307</v>
      </c>
      <c r="L77" s="14">
        <f>(17.5*L69+22.5*L70+27.5*L71+32.5*L72+37.5*L73+42.5*L74+47.5*L75)/(L76/5)</f>
        <v>27.621653636789443</v>
      </c>
      <c r="M77" s="14">
        <f t="shared" si="11"/>
        <v>28.20666713307861</v>
      </c>
      <c r="N77" s="14">
        <f t="shared" si="11"/>
        <v>28.9304636314662</v>
      </c>
      <c r="O77" s="14">
        <f t="shared" si="11"/>
        <v>29.135388739946382</v>
      </c>
      <c r="P77" s="14">
        <f>(17.5*P69+22.5*P70+27.5*P71+32.5*P72+37.5*P73+42.5*P74+47.5*P75)/(SUM(P69:P75))</f>
        <v>29.625</v>
      </c>
      <c r="Q77" s="9"/>
      <c r="R77" s="9"/>
      <c r="S77" s="9"/>
      <c r="T77" s="9"/>
      <c r="U77" s="9"/>
    </row>
    <row r="78" spans="2:21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21"/>
      <c r="O78" s="10"/>
      <c r="P78" s="9"/>
      <c r="Q78" s="9"/>
      <c r="R78" s="9"/>
      <c r="S78" s="9"/>
      <c r="T78" s="9"/>
      <c r="U78" s="9"/>
    </row>
    <row r="79" spans="1:21" ht="12.75">
      <c r="A79" s="5" t="s">
        <v>21</v>
      </c>
      <c r="B79" s="16" t="s">
        <v>22</v>
      </c>
      <c r="C79" s="16" t="s">
        <v>23</v>
      </c>
      <c r="D79" s="16" t="s">
        <v>24</v>
      </c>
      <c r="E79" s="16" t="s">
        <v>1</v>
      </c>
      <c r="F79" s="16" t="s">
        <v>2</v>
      </c>
      <c r="G79" s="16" t="s">
        <v>3</v>
      </c>
      <c r="H79" s="16" t="s">
        <v>4</v>
      </c>
      <c r="I79" s="16" t="s">
        <v>5</v>
      </c>
      <c r="J79" s="16" t="s">
        <v>6</v>
      </c>
      <c r="K79" s="16" t="s">
        <v>7</v>
      </c>
      <c r="L79" s="16" t="s">
        <v>8</v>
      </c>
      <c r="M79" s="16" t="s">
        <v>9</v>
      </c>
      <c r="N79" s="16" t="s">
        <v>10</v>
      </c>
      <c r="O79" s="10" t="s">
        <v>11</v>
      </c>
      <c r="P79" s="31" t="s">
        <v>38</v>
      </c>
      <c r="Q79" s="9"/>
      <c r="R79" s="9"/>
      <c r="S79" s="9"/>
      <c r="T79" s="9"/>
      <c r="U79" s="9"/>
    </row>
    <row r="80" spans="1:21" ht="12.75">
      <c r="A80" s="6" t="s">
        <v>28</v>
      </c>
      <c r="B80" s="12">
        <f>5*(B69+C70+D71+E72+F73+G74+H75)</f>
        <v>2135.2000000000003</v>
      </c>
      <c r="C80" s="12">
        <f aca="true" t="shared" si="12" ref="C80:P80">5*(C69+D70+E71+F72+G73+H74+I75)</f>
        <v>2217</v>
      </c>
      <c r="D80" s="12">
        <f t="shared" si="12"/>
        <v>2308.7066</v>
      </c>
      <c r="E80" s="12">
        <f t="shared" si="12"/>
        <v>2480.4286</v>
      </c>
      <c r="F80" s="12">
        <f t="shared" si="12"/>
        <v>2558.926</v>
      </c>
      <c r="G80" s="12">
        <f t="shared" si="12"/>
        <v>2430.1944</v>
      </c>
      <c r="H80" s="12">
        <f>5*(H69+I70+J71+K72+L73+M74+N75)</f>
        <v>2226.6304</v>
      </c>
      <c r="I80" s="12">
        <f t="shared" si="12"/>
        <v>2088.372</v>
      </c>
      <c r="J80" s="12">
        <f t="shared" si="12"/>
        <v>2042.7818000000002</v>
      </c>
      <c r="K80" s="12">
        <f t="shared" si="12"/>
        <v>2055.6736</v>
      </c>
      <c r="L80" s="12">
        <f t="shared" si="12"/>
        <v>2013.3881999999999</v>
      </c>
      <c r="M80" s="12">
        <f t="shared" si="12"/>
        <v>1947.0828000000001</v>
      </c>
      <c r="N80" s="12">
        <f t="shared" si="12"/>
        <v>1864.2598</v>
      </c>
      <c r="O80" s="12">
        <f t="shared" si="12"/>
        <v>1815</v>
      </c>
      <c r="P80" s="12">
        <f t="shared" si="12"/>
        <v>1800</v>
      </c>
      <c r="Q80" s="9"/>
      <c r="R80" s="9"/>
      <c r="S80" s="9"/>
      <c r="T80" s="9"/>
      <c r="U80" s="9"/>
    </row>
    <row r="81" spans="1:21" ht="12.75">
      <c r="A81" s="7" t="s">
        <v>35</v>
      </c>
      <c r="B81" s="20">
        <f>(17.5*B69+22.5*C70+27.5*D71+32.5*E72+37.5*F73+42.5*G74+47.5*H75)/(B80/5)</f>
        <v>30.773229674035214</v>
      </c>
      <c r="C81" s="20">
        <f aca="true" t="shared" si="13" ref="C81:O81">(17.5*C69+22.5*D70+27.5*E71+32.5*F72+37.5*G73+42.5*H74+47.5*I75)/(C80/5)</f>
        <v>30.113892647722146</v>
      </c>
      <c r="D81" s="20">
        <f t="shared" si="13"/>
        <v>29.564416500563564</v>
      </c>
      <c r="E81" s="20">
        <f t="shared" si="13"/>
        <v>28.657785392411615</v>
      </c>
      <c r="F81" s="14">
        <f t="shared" si="13"/>
        <v>27.56779250357376</v>
      </c>
      <c r="G81" s="14">
        <f t="shared" si="13"/>
        <v>26.734329977881604</v>
      </c>
      <c r="H81" s="14">
        <f>(17.5*H69+22.5*I70+27.5*J71+32.5*K72+37.5*L73+42.5*M74+47.5*N75)/(H80/5)</f>
        <v>26.431352953772663</v>
      </c>
      <c r="I81" s="14">
        <f t="shared" si="13"/>
        <v>26.738216179875998</v>
      </c>
      <c r="J81" s="14">
        <f t="shared" si="13"/>
        <v>27.566874494378208</v>
      </c>
      <c r="K81" s="14">
        <f t="shared" si="13"/>
        <v>28.383600392591507</v>
      </c>
      <c r="L81" s="14">
        <f t="shared" si="13"/>
        <v>28.830104646485957</v>
      </c>
      <c r="M81" s="14">
        <f t="shared" si="13"/>
        <v>29.138805499180616</v>
      </c>
      <c r="N81" s="14">
        <f t="shared" si="13"/>
        <v>29.354570913345874</v>
      </c>
      <c r="O81" s="14">
        <f t="shared" si="13"/>
        <v>29.524793388429753</v>
      </c>
      <c r="P81" s="14">
        <f>(17.5*P69+22.5*Q70+27.5*R71+32.5*S72+37.5*T73+42.5*U74+47.5*V75)/(P69+Q70+R71+S72+T73+U74+V75)</f>
        <v>29.625</v>
      </c>
      <c r="Q81" s="9"/>
      <c r="R81" s="9"/>
      <c r="S81" s="9"/>
      <c r="T81" s="9"/>
      <c r="U81" s="9"/>
    </row>
    <row r="82" spans="14:21" ht="12.75">
      <c r="N82" s="9"/>
      <c r="O82" s="9"/>
      <c r="P82" s="9"/>
      <c r="Q82" s="9"/>
      <c r="R82" s="9"/>
      <c r="S82" s="9"/>
      <c r="T82" s="9"/>
      <c r="U82" s="9"/>
    </row>
  </sheetData>
  <printOptions/>
  <pageMargins left="0.75" right="0.75" top="1" bottom="1" header="0.5" footer="0.5"/>
  <pageSetup horizontalDpi="600" verticalDpi="600" orientation="landscape" paperSize="9" r:id="rId2"/>
  <headerFooter alignWithMargins="0">
    <oddHeader>&amp;CSamspill periode- og kohort kvantum og tempo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age-specific fertility rates</dc:title>
  <dc:subject/>
  <dc:creator> </dc:creator>
  <cp:keywords/>
  <dc:description>* Source: Brunborg&amp;Mamelund Rapp 94/27, updated with 1994 and 1995
* period-cohort observational plan</dc:description>
  <cp:lastModifiedBy>keilman</cp:lastModifiedBy>
  <cp:lastPrinted>1999-02-11T10:29:33Z</cp:lastPrinted>
  <dcterms:created xsi:type="dcterms:W3CDTF">2004-02-27T09:02:57Z</dcterms:created>
  <dcterms:modified xsi:type="dcterms:W3CDTF">2009-03-04T14:03:15Z</dcterms:modified>
  <cp:category/>
  <cp:version/>
  <cp:contentType/>
  <cp:contentStatus/>
</cp:coreProperties>
</file>