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2510" windowHeight="9435" activeTab="1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Sheet1!$B$5</definedName>
    <definedName name="solver_adj" localSheetId="1" hidden="1">Sheet2!$G$4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Sheet1!$C$16</definedName>
    <definedName name="solver_opt" localSheetId="1" hidden="1">Sheet2!$H$49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B4" i="2" l="1"/>
  <c r="F5" i="2" l="1"/>
  <c r="H5" i="2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B6" i="2"/>
  <c r="E5" i="2"/>
  <c r="C6" i="1"/>
  <c r="B6" i="1"/>
  <c r="B7" i="2"/>
  <c r="F6" i="2" l="1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B7" i="1"/>
  <c r="B8" i="1" s="1"/>
  <c r="B9" i="1" s="1"/>
  <c r="B10" i="1" s="1"/>
  <c r="B11" i="1" s="1"/>
  <c r="B12" i="1" s="1"/>
  <c r="B13" i="1" s="1"/>
  <c r="B14" i="1" s="1"/>
  <c r="B15" i="1" s="1"/>
  <c r="F2" i="1"/>
  <c r="E2" i="1"/>
  <c r="B2" i="1"/>
  <c r="H34" i="2" l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F7" i="2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C7" i="1"/>
  <c r="C8" i="1"/>
  <c r="C9" i="1" s="1"/>
  <c r="C10" i="1" s="1"/>
  <c r="C11" i="1" s="1"/>
  <c r="C12" i="1" s="1"/>
  <c r="C13" i="1" s="1"/>
  <c r="C14" i="1" s="1"/>
  <c r="C15" i="1" s="1"/>
  <c r="C16" i="1" s="1"/>
</calcChain>
</file>

<file path=xl/sharedStrings.xml><?xml version="1.0" encoding="utf-8"?>
<sst xmlns="http://schemas.openxmlformats.org/spreadsheetml/2006/main" count="25" uniqueCount="19">
  <si>
    <t>beta</t>
  </si>
  <si>
    <t>T</t>
  </si>
  <si>
    <t>theta</t>
  </si>
  <si>
    <t>r</t>
  </si>
  <si>
    <t>w</t>
  </si>
  <si>
    <t>parameter</t>
  </si>
  <si>
    <t>value</t>
  </si>
  <si>
    <t>period</t>
  </si>
  <si>
    <t>consumption</t>
  </si>
  <si>
    <t>assets</t>
  </si>
  <si>
    <t>period, t</t>
  </si>
  <si>
    <t>consumption, c(t)</t>
  </si>
  <si>
    <t>assets, a(t)</t>
  </si>
  <si>
    <t>(f)</t>
  </si>
  <si>
    <t>(g)</t>
  </si>
  <si>
    <t>consumption, cc(t)</t>
  </si>
  <si>
    <t>assets, aa(t)</t>
  </si>
  <si>
    <t>tj</t>
  </si>
  <si>
    <t>ECON 4310, Exercise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</si>
</sst>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2" xfId="0" applyBorder="1"/>
    <xf numFmtId="0" fontId="0" fillId="3" borderId="0" xfId="0" applyFill="1"/>
    <xf numFmtId="0" fontId="1" fillId="0" borderId="3" xfId="0" applyFont="1" applyBorder="1"/>
    <xf numFmtId="0" fontId="1" fillId="0" borderId="1" xfId="0" applyFont="1" applyBorder="1"/>
    <xf numFmtId="0" fontId="0" fillId="2" borderId="0" xfId="0" applyFill="1" applyBorder="1"/>
    <xf numFmtId="0" fontId="0" fillId="0" borderId="0" xfId="0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0" xfId="0" applyFill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3" fillId="2" borderId="6" xfId="0" applyFont="1" applyFill="1" applyBorder="1"/>
    <xf numFmtId="0" fontId="0" fillId="0" borderId="5" xfId="0" applyBorder="1"/>
    <xf numFmtId="0" fontId="0" fillId="2" borderId="4" xfId="0" applyFill="1" applyBorder="1"/>
    <xf numFmtId="0" fontId="0" fillId="0" borderId="4" xfId="0" applyBorder="1"/>
    <xf numFmtId="0" fontId="0" fillId="0" borderId="0" xfId="0" applyFill="1" applyBorder="1"/>
    <xf numFmtId="0" fontId="1" fillId="0" borderId="0" xfId="0" applyFont="1"/>
    <xf numFmtId="0" fontId="3" fillId="2" borderId="2" xfId="0" applyFont="1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7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Sheet2!$E$3</c:f>
              <c:strCache>
                <c:ptCount val="1"/>
                <c:pt idx="0">
                  <c:v>consumption, c(t)</c:v>
                </c:pt>
              </c:strCache>
            </c:strRef>
          </c:tx>
          <c:marker>
            <c:symbol val="none"/>
          </c:marker>
          <c:cat>
            <c:strRef>
              <c:f>Sheet2!$D$3:$D$55</c:f>
              <c:strCache>
                <c:ptCount val="47"/>
                <c:pt idx="0">
                  <c:v>period, t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</c:strCache>
            </c:strRef>
          </c:cat>
          <c:val>
            <c:numRef>
              <c:f>Sheet2!$E$4:$E$55</c:f>
              <c:numCache>
                <c:formatCode>General</c:formatCode>
                <c:ptCount val="52"/>
                <c:pt idx="0">
                  <c:v>0.46610019512316075</c:v>
                </c:pt>
                <c:pt idx="1">
                  <c:v>0.46814654387543475</c:v>
                </c:pt>
                <c:pt idx="2">
                  <c:v>0.47020187684024445</c:v>
                </c:pt>
                <c:pt idx="3">
                  <c:v>0.47226623346153845</c:v>
                </c:pt>
                <c:pt idx="4">
                  <c:v>0.47433965335643852</c:v>
                </c:pt>
                <c:pt idx="5">
                  <c:v>0.47642217631599992</c:v>
                </c:pt>
                <c:pt idx="6">
                  <c:v>0.4785138423059751</c:v>
                </c:pt>
                <c:pt idx="7">
                  <c:v>0.48061469146758062</c:v>
                </c:pt>
                <c:pt idx="8">
                  <c:v>0.48272476411826759</c:v>
                </c:pt>
                <c:pt idx="9">
                  <c:v>0.48484410075249523</c:v>
                </c:pt>
                <c:pt idx="10">
                  <c:v>0.48697274204250823</c:v>
                </c:pt>
                <c:pt idx="11">
                  <c:v>0.4891107288391171</c:v>
                </c:pt>
                <c:pt idx="12">
                  <c:v>0.49125810217248223</c:v>
                </c:pt>
                <c:pt idx="13">
                  <c:v>0.49341490325290122</c:v>
                </c:pt>
                <c:pt idx="14">
                  <c:v>0.49558117347159991</c:v>
                </c:pt>
                <c:pt idx="15">
                  <c:v>0.49775695440152662</c:v>
                </c:pt>
                <c:pt idx="16">
                  <c:v>0.49994228779814986</c:v>
                </c:pt>
                <c:pt idx="17">
                  <c:v>0.50213721560025992</c:v>
                </c:pt>
                <c:pt idx="18">
                  <c:v>0.50434177993077345</c:v>
                </c:pt>
                <c:pt idx="19">
                  <c:v>0.50655602309754211</c:v>
                </c:pt>
                <c:pt idx="20">
                  <c:v>0.50877998759416421</c:v>
                </c:pt>
                <c:pt idx="21">
                  <c:v>0.51101371610080037</c:v>
                </c:pt>
                <c:pt idx="22">
                  <c:v>0.51325725148499268</c:v>
                </c:pt>
                <c:pt idx="23">
                  <c:v>0.51551063680248732</c:v>
                </c:pt>
                <c:pt idx="24">
                  <c:v>0.51777391529806061</c:v>
                </c:pt>
                <c:pt idx="25">
                  <c:v>0.52004713040634909</c:v>
                </c:pt>
                <c:pt idx="26">
                  <c:v>0.52233032575268334</c:v>
                </c:pt>
                <c:pt idx="27">
                  <c:v>0.52462354515392484</c:v>
                </c:pt>
                <c:pt idx="28">
                  <c:v>0.52692683261930684</c:v>
                </c:pt>
                <c:pt idx="29">
                  <c:v>0.52924023235127926</c:v>
                </c:pt>
                <c:pt idx="30">
                  <c:v>0.53156378874635668</c:v>
                </c:pt>
                <c:pt idx="31">
                  <c:v>0.53389754639597042</c:v>
                </c:pt>
                <c:pt idx="32">
                  <c:v>0.53624155008732444</c:v>
                </c:pt>
                <c:pt idx="33">
                  <c:v>0.53859584480425482</c:v>
                </c:pt>
                <c:pt idx="34">
                  <c:v>0.5409604757280928</c:v>
                </c:pt>
                <c:pt idx="35">
                  <c:v>0.54333548823853217</c:v>
                </c:pt>
                <c:pt idx="36">
                  <c:v>0.54572092791449989</c:v>
                </c:pt>
                <c:pt idx="37">
                  <c:v>0.54811684053503107</c:v>
                </c:pt>
                <c:pt idx="38">
                  <c:v>0.55052327208014729</c:v>
                </c:pt>
                <c:pt idx="39">
                  <c:v>0.55294026873173918</c:v>
                </c:pt>
                <c:pt idx="40">
                  <c:v>0.55536787687445244</c:v>
                </c:pt>
                <c:pt idx="41">
                  <c:v>0.55780614309657828</c:v>
                </c:pt>
                <c:pt idx="42">
                  <c:v>0.56025511419094742</c:v>
                </c:pt>
                <c:pt idx="43">
                  <c:v>0.56271483715582804</c:v>
                </c:pt>
                <c:pt idx="44">
                  <c:v>0.56518535919582769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Sheet2!$F$3</c:f>
              <c:strCache>
                <c:ptCount val="1"/>
                <c:pt idx="0">
                  <c:v>assets, a(t)</c:v>
                </c:pt>
              </c:strCache>
            </c:strRef>
          </c:tx>
          <c:marker>
            <c:symbol val="none"/>
          </c:marker>
          <c:cat>
            <c:strRef>
              <c:f>Sheet2!$D$3:$D$55</c:f>
              <c:strCache>
                <c:ptCount val="47"/>
                <c:pt idx="0">
                  <c:v>period, t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</c:strCache>
            </c:strRef>
          </c:cat>
          <c:val>
            <c:numRef>
              <c:f>Sheet2!$F$4:$F$55</c:f>
              <c:numCache>
                <c:formatCode>General</c:formatCode>
                <c:ptCount val="52"/>
                <c:pt idx="0">
                  <c:v>0</c:v>
                </c:pt>
                <c:pt idx="1">
                  <c:v>3.3899804876839246E-2</c:v>
                </c:pt>
                <c:pt idx="2">
                  <c:v>6.7109253196478091E-2</c:v>
                </c:pt>
                <c:pt idx="3">
                  <c:v>9.9591746484092802E-2</c:v>
                </c:pt>
                <c:pt idx="4">
                  <c:v>0.13130918288191812</c:v>
                </c:pt>
                <c:pt idx="5">
                  <c:v>0.16222189684075633</c:v>
                </c:pt>
                <c:pt idx="6">
                  <c:v>0.19228859639838669</c:v>
                </c:pt>
                <c:pt idx="7">
                  <c:v>0.2214662979483471</c:v>
                </c:pt>
                <c:pt idx="8">
                  <c:v>0.24971025839870031</c:v>
                </c:pt>
                <c:pt idx="9">
                  <c:v>0.27697390461638072</c:v>
                </c:pt>
                <c:pt idx="10">
                  <c:v>0.30320876004854075</c:v>
                </c:pt>
                <c:pt idx="11">
                  <c:v>0.32836436840797417</c:v>
                </c:pt>
                <c:pt idx="12">
                  <c:v>0.35238821430517608</c:v>
                </c:pt>
                <c:pt idx="13">
                  <c:v>0.37522564070490094</c:v>
                </c:pt>
                <c:pt idx="14">
                  <c:v>0.39681976308019579</c:v>
                </c:pt>
                <c:pt idx="15">
                  <c:v>0.41711138013180371</c:v>
                </c:pt>
                <c:pt idx="16">
                  <c:v>0.43603888093554927</c:v>
                </c:pt>
                <c:pt idx="17">
                  <c:v>0.45353814837482131</c:v>
                </c:pt>
                <c:pt idx="18">
                  <c:v>0.46954245870955424</c:v>
                </c:pt>
                <c:pt idx="19">
                  <c:v>0.48398237712716297</c:v>
                </c:pt>
                <c:pt idx="20">
                  <c:v>0.49678564911470735</c:v>
                </c:pt>
                <c:pt idx="21">
                  <c:v>0.50787708748513138</c:v>
                </c:pt>
                <c:pt idx="22">
                  <c:v>0.51717845488373615</c:v>
                </c:pt>
                <c:pt idx="23">
                  <c:v>0.52460834159409298</c:v>
                </c:pt>
                <c:pt idx="24">
                  <c:v>0.5300820384553695</c:v>
                </c:pt>
                <c:pt idx="25">
                  <c:v>0.53351140469552372</c:v>
                </c:pt>
                <c:pt idx="26">
                  <c:v>0.53480473047699573</c:v>
                </c:pt>
                <c:pt idx="27">
                  <c:v>0.53386659394339231</c:v>
                </c:pt>
                <c:pt idx="28">
                  <c:v>0.53059771254720312</c:v>
                </c:pt>
                <c:pt idx="29">
                  <c:v>0.52489478842978432</c:v>
                </c:pt>
                <c:pt idx="30">
                  <c:v>0.5166503476156965</c:v>
                </c:pt>
                <c:pt idx="31">
                  <c:v>0.50575257277396779</c:v>
                </c:pt>
                <c:pt idx="32">
                  <c:v>0.4920851292889562</c:v>
                </c:pt>
                <c:pt idx="33">
                  <c:v>0.47552698437319008</c:v>
                </c:pt>
                <c:pt idx="34">
                  <c:v>0.45595221894386284</c:v>
                </c:pt>
                <c:pt idx="35">
                  <c:v>0.4332298319735246</c:v>
                </c:pt>
                <c:pt idx="36">
                  <c:v>0.40722353701393343</c:v>
                </c:pt>
                <c:pt idx="37">
                  <c:v>0.37779155057999092</c:v>
                </c:pt>
                <c:pt idx="38">
                  <c:v>0.34478637206815954</c:v>
                </c:pt>
                <c:pt idx="39">
                  <c:v>0.30805455487073863</c:v>
                </c:pt>
                <c:pt idx="40">
                  <c:v>0.26743646833382895</c:v>
                </c:pt>
                <c:pt idx="41">
                  <c:v>0.22276605019272966</c:v>
                </c:pt>
                <c:pt idx="42">
                  <c:v>0.17387054910386057</c:v>
                </c:pt>
                <c:pt idx="43">
                  <c:v>0.12057025687706757</c:v>
                </c:pt>
                <c:pt idx="44">
                  <c:v>6.2678229996322221E-2</c:v>
                </c:pt>
                <c:pt idx="45">
                  <c:v>3.4738878440521148E-13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Sheet2!$G$3</c:f>
              <c:strCache>
                <c:ptCount val="1"/>
                <c:pt idx="0">
                  <c:v>consumption, cc(t)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val>
            <c:numRef>
              <c:f>Sheet2!$G$4:$G$49</c:f>
              <c:numCache>
                <c:formatCode>General</c:formatCode>
                <c:ptCount val="46"/>
                <c:pt idx="0">
                  <c:v>0.45916452350498843</c:v>
                </c:pt>
                <c:pt idx="1">
                  <c:v>0.46118042214565436</c:v>
                </c:pt>
                <c:pt idx="2">
                  <c:v>0.4632051713118322</c:v>
                </c:pt>
                <c:pt idx="3">
                  <c:v>0.46523880986053601</c:v>
                </c:pt>
                <c:pt idx="4">
                  <c:v>0.4672813768193762</c:v>
                </c:pt>
                <c:pt idx="5">
                  <c:v>0.46933291138730859</c:v>
                </c:pt>
                <c:pt idx="6">
                  <c:v>0.47139345293538659</c:v>
                </c:pt>
                <c:pt idx="7">
                  <c:v>0.47346304100751679</c:v>
                </c:pt>
                <c:pt idx="8">
                  <c:v>0.47554171532121786</c:v>
                </c:pt>
                <c:pt idx="9">
                  <c:v>0.47762951576838281</c:v>
                </c:pt>
                <c:pt idx="10">
                  <c:v>0.47972648241604449</c:v>
                </c:pt>
                <c:pt idx="11">
                  <c:v>0.48183265550714449</c:v>
                </c:pt>
                <c:pt idx="12">
                  <c:v>0.48394807546130558</c:v>
                </c:pt>
                <c:pt idx="13">
                  <c:v>0.48607278287560729</c:v>
                </c:pt>
                <c:pt idx="14">
                  <c:v>0.48820681852536496</c:v>
                </c:pt>
                <c:pt idx="15">
                  <c:v>0.49035022336491252</c:v>
                </c:pt>
                <c:pt idx="16">
                  <c:v>0.49250303852838806</c:v>
                </c:pt>
                <c:pt idx="17">
                  <c:v>0.49466530533052361</c:v>
                </c:pt>
                <c:pt idx="18">
                  <c:v>0.49683706526743776</c:v>
                </c:pt>
                <c:pt idx="19">
                  <c:v>0.49901836001743211</c:v>
                </c:pt>
                <c:pt idx="20">
                  <c:v>0.50120923144179108</c:v>
                </c:pt>
                <c:pt idx="21">
                  <c:v>0.50340972158558539</c:v>
                </c:pt>
                <c:pt idx="22">
                  <c:v>0.50561987267847874</c:v>
                </c:pt>
                <c:pt idx="23">
                  <c:v>0.50783972713553838</c:v>
                </c:pt>
                <c:pt idx="24">
                  <c:v>0.51006932755804923</c:v>
                </c:pt>
                <c:pt idx="25">
                  <c:v>0.51230871673433109</c:v>
                </c:pt>
                <c:pt idx="26">
                  <c:v>0.51455793764056001</c:v>
                </c:pt>
                <c:pt idx="27">
                  <c:v>0.51681703344159313</c:v>
                </c:pt>
                <c:pt idx="28">
                  <c:v>0.51908604749179688</c:v>
                </c:pt>
                <c:pt idx="29">
                  <c:v>0.52136502333587909</c:v>
                </c:pt>
                <c:pt idx="30">
                  <c:v>0.52365400470972456</c:v>
                </c:pt>
                <c:pt idx="31">
                  <c:v>0.52595303554123463</c:v>
                </c:pt>
                <c:pt idx="32">
                  <c:v>0.52826215995116999</c:v>
                </c:pt>
                <c:pt idx="33">
                  <c:v>0.5305814222539974</c:v>
                </c:pt>
                <c:pt idx="34">
                  <c:v>0.53291086695874024</c:v>
                </c:pt>
                <c:pt idx="35">
                  <c:v>0.53525053876983253</c:v>
                </c:pt>
                <c:pt idx="36">
                  <c:v>0.5376004825879771</c:v>
                </c:pt>
                <c:pt idx="37">
                  <c:v>0.53996074351100698</c:v>
                </c:pt>
                <c:pt idx="38">
                  <c:v>0.54233136683475114</c:v>
                </c:pt>
                <c:pt idx="39">
                  <c:v>0.5447123980539037</c:v>
                </c:pt>
                <c:pt idx="40">
                  <c:v>0.5471038828628968</c:v>
                </c:pt>
                <c:pt idx="41">
                  <c:v>0.54950586715677785</c:v>
                </c:pt>
                <c:pt idx="42">
                  <c:v>0.55191839703209011</c:v>
                </c:pt>
                <c:pt idx="43">
                  <c:v>0.55434151878775739</c:v>
                </c:pt>
                <c:pt idx="44">
                  <c:v>0.55677527892597245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Sheet2!$H$3</c:f>
              <c:strCache>
                <c:ptCount val="1"/>
                <c:pt idx="0">
                  <c:v>assets, aa(t)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none"/>
          </c:marker>
          <c:val>
            <c:numRef>
              <c:f>Sheet2!$H$4:$H$49</c:f>
              <c:numCache>
                <c:formatCode>General</c:formatCode>
                <c:ptCount val="46"/>
                <c:pt idx="0">
                  <c:v>0</c:v>
                </c:pt>
                <c:pt idx="1">
                  <c:v>4.0835476495011569E-2</c:v>
                </c:pt>
                <c:pt idx="2">
                  <c:v>8.128847340915768E-2</c:v>
                </c:pt>
                <c:pt idx="3">
                  <c:v>0.1213348410336918</c:v>
                </c:pt>
                <c:pt idx="4">
                  <c:v>0.16094942481450347</c:v>
                </c:pt>
                <c:pt idx="5">
                  <c:v>0.20010602498770735</c:v>
                </c:pt>
                <c:pt idx="6">
                  <c:v>0.23877735459990701</c:v>
                </c:pt>
                <c:pt idx="7">
                  <c:v>0.27693499584851666</c:v>
                </c:pt>
                <c:pt idx="8">
                  <c:v>0.31454935467494061</c:v>
                </c:pt>
                <c:pt idx="9">
                  <c:v>0.35158961354072032</c:v>
                </c:pt>
                <c:pt idx="10">
                  <c:v>0.38802368231396639</c:v>
                </c:pt>
                <c:pt idx="11">
                  <c:v>0.42381814719048055</c:v>
                </c:pt>
                <c:pt idx="12">
                  <c:v>0.45893821757095532</c:v>
                </c:pt>
                <c:pt idx="13">
                  <c:v>0.49334767081248798</c:v>
                </c:pt>
                <c:pt idx="14">
                  <c:v>0.52700879476938023</c:v>
                </c:pt>
                <c:pt idx="15">
                  <c:v>0.55988232803479066</c:v>
                </c:pt>
                <c:pt idx="16">
                  <c:v>0.5919273977912699</c:v>
                </c:pt>
                <c:pt idx="17">
                  <c:v>0.62310145517453253</c:v>
                </c:pt>
                <c:pt idx="18">
                  <c:v>0.65336020805099015</c:v>
                </c:pt>
                <c:pt idx="19">
                  <c:v>0.68265755110559201</c:v>
                </c:pt>
                <c:pt idx="20">
                  <c:v>0.71094549313238375</c:v>
                </c:pt>
                <c:pt idx="21">
                  <c:v>0.73817408141588792</c:v>
                </c:pt>
                <c:pt idx="22">
                  <c:v>0.76429132308693803</c:v>
                </c:pt>
                <c:pt idx="23">
                  <c:v>0.78924310333193681</c:v>
                </c:pt>
                <c:pt idx="24">
                  <c:v>0.81297310032967585</c:v>
                </c:pt>
                <c:pt idx="25">
                  <c:v>0.83542269678481373</c:v>
                </c:pt>
                <c:pt idx="26">
                  <c:v>0.85653088792187526</c:v>
                </c:pt>
                <c:pt idx="27">
                  <c:v>0.87623418579819012</c:v>
                </c:pt>
                <c:pt idx="28">
                  <c:v>0.89446651978852465</c:v>
                </c:pt>
                <c:pt idx="29">
                  <c:v>0.9111591330882689</c:v>
                </c:pt>
                <c:pt idx="30">
                  <c:v>0.42624047507592056</c:v>
                </c:pt>
                <c:pt idx="31">
                  <c:v>0.41963608936923291</c:v>
                </c:pt>
                <c:pt idx="32">
                  <c:v>0.41046849740276758</c:v>
                </c:pt>
                <c:pt idx="33">
                  <c:v>0.39862507734770836</c:v>
                </c:pt>
                <c:pt idx="34">
                  <c:v>0.38398865818761929</c:v>
                </c:pt>
                <c:pt idx="35">
                  <c:v>0.36643733755638386</c:v>
                </c:pt>
                <c:pt idx="36">
                  <c:v>0.34584429228880675</c:v>
                </c:pt>
                <c:pt idx="37">
                  <c:v>0.32207758139238196</c:v>
                </c:pt>
                <c:pt idx="38">
                  <c:v>0.29499994113707029</c:v>
                </c:pt>
                <c:pt idx="39">
                  <c:v>0.26446857194780193</c:v>
                </c:pt>
                <c:pt idx="40">
                  <c:v>0.23033491677181028</c:v>
                </c:pt>
                <c:pt idx="41">
                  <c:v>0.19244443057978589</c:v>
                </c:pt>
                <c:pt idx="42">
                  <c:v>0.15063634064619946</c:v>
                </c:pt>
                <c:pt idx="43">
                  <c:v>0.10474339723995729</c:v>
                </c:pt>
                <c:pt idx="44">
                  <c:v>5.4591614341798156E-2</c:v>
                </c:pt>
                <c:pt idx="45">
                  <c:v>-1.0502376746046593E-11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16704"/>
        <c:axId val="104618240"/>
      </c:lineChart>
      <c:catAx>
        <c:axId val="10461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18240"/>
        <c:crosses val="autoZero"/>
        <c:auto val="1"/>
        <c:lblAlgn val="ctr"/>
        <c:lblOffset val="100"/>
        <c:noMultiLvlLbl val="0"/>
      </c:catAx>
      <c:valAx>
        <c:axId val="10461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6167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5</xdr:row>
      <xdr:rowOff>45720</xdr:rowOff>
    </xdr:from>
    <xdr:to>
      <xdr:col>20</xdr:col>
      <xdr:colOff>129540</xdr:colOff>
      <xdr:row>25</xdr:row>
      <xdr:rowOff>167640</xdr:rowOff>
    </xdr:to>
    <xdr:graphicFrame macro="">
      <xdr:nvGraphicFramePr>
        <xdr:cNvPr id="3" name="Chart 2" title="Optimal Consumpt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7" sqref="C7"/>
    </sheetView>
  </sheetViews>
  <sheetFormatPr defaultRowHeight="15" x14ac:dyDescent="0.25"/>
  <cols>
    <col min="1" max="1" width="11.85546875" customWidth="1"/>
    <col min="2" max="2" width="11.7109375" customWidth="1"/>
  </cols>
  <sheetData>
    <row r="1" spans="1:6" x14ac:dyDescent="0.3">
      <c r="A1" s="2" t="s">
        <v>5</v>
      </c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</row>
    <row r="2" spans="1:6" x14ac:dyDescent="0.3">
      <c r="A2" s="1" t="s">
        <v>6</v>
      </c>
      <c r="B2" s="3">
        <f>95/100</f>
        <v>0.95</v>
      </c>
      <c r="C2">
        <v>10</v>
      </c>
      <c r="D2">
        <v>2</v>
      </c>
      <c r="E2">
        <f>4/100</f>
        <v>0.04</v>
      </c>
      <c r="F2">
        <f>1/2</f>
        <v>0.5</v>
      </c>
    </row>
    <row r="4" spans="1:6" x14ac:dyDescent="0.3">
      <c r="A4" s="6" t="s">
        <v>7</v>
      </c>
      <c r="B4" s="6" t="s">
        <v>8</v>
      </c>
      <c r="C4" s="6" t="s">
        <v>9</v>
      </c>
    </row>
    <row r="5" spans="1:6" x14ac:dyDescent="0.3">
      <c r="A5">
        <v>0</v>
      </c>
      <c r="B5" s="7">
        <v>0.63136155459184784</v>
      </c>
      <c r="C5">
        <v>1</v>
      </c>
    </row>
    <row r="6" spans="1:6" x14ac:dyDescent="0.3">
      <c r="A6">
        <v>1</v>
      </c>
      <c r="B6" s="8">
        <f t="shared" ref="B6:B15" si="0">($B$2*(1+$E$2))^(1/$D$2)*B5</f>
        <v>0.62756195205352849</v>
      </c>
      <c r="C6">
        <f>(1+$B$6)*F4+$B$7-E4</f>
        <v>0.62378521593674563</v>
      </c>
    </row>
    <row r="7" spans="1:6" x14ac:dyDescent="0.3">
      <c r="A7">
        <v>2</v>
      </c>
      <c r="B7" s="8">
        <f t="shared" si="0"/>
        <v>0.62378521593674563</v>
      </c>
      <c r="C7">
        <f>(1+$E$2)*C6+$F$2-B6</f>
        <v>0.52117467252068694</v>
      </c>
    </row>
    <row r="8" spans="1:6" x14ac:dyDescent="0.3">
      <c r="A8">
        <v>3</v>
      </c>
      <c r="B8" s="8">
        <f t="shared" si="0"/>
        <v>0.62003120862888617</v>
      </c>
      <c r="C8">
        <f t="shared" ref="C8:C16" si="1">(1+$E$2)*C7+$F$2-B7</f>
        <v>0.41823644348476874</v>
      </c>
    </row>
    <row r="9" spans="1:6" x14ac:dyDescent="0.3">
      <c r="A9">
        <v>4</v>
      </c>
      <c r="B9" s="8">
        <f t="shared" si="0"/>
        <v>0.61629979334550467</v>
      </c>
      <c r="C9">
        <f t="shared" si="1"/>
        <v>0.3149346925952734</v>
      </c>
    </row>
    <row r="10" spans="1:6" x14ac:dyDescent="0.3">
      <c r="A10">
        <v>5</v>
      </c>
      <c r="B10" s="8">
        <f t="shared" si="0"/>
        <v>0.61259083412533955</v>
      </c>
      <c r="C10">
        <f t="shared" si="1"/>
        <v>0.21123228695357976</v>
      </c>
    </row>
    <row r="11" spans="1:6" x14ac:dyDescent="0.3">
      <c r="A11">
        <v>6</v>
      </c>
      <c r="B11" s="8">
        <f t="shared" si="0"/>
        <v>0.60890419582535871</v>
      </c>
      <c r="C11">
        <f t="shared" si="1"/>
        <v>0.10709074430638343</v>
      </c>
    </row>
    <row r="12" spans="1:6" x14ac:dyDescent="0.3">
      <c r="A12">
        <v>7</v>
      </c>
      <c r="B12" s="8">
        <f t="shared" si="0"/>
        <v>0.60523974411583548</v>
      </c>
      <c r="C12">
        <f t="shared" si="1"/>
        <v>2.4701782532801086E-3</v>
      </c>
    </row>
    <row r="13" spans="1:6" x14ac:dyDescent="0.3">
      <c r="A13">
        <v>8</v>
      </c>
      <c r="B13" s="8">
        <f t="shared" si="0"/>
        <v>0.6015973454754544</v>
      </c>
      <c r="C13">
        <f t="shared" si="1"/>
        <v>-0.10267075873242415</v>
      </c>
    </row>
    <row r="14" spans="1:6" x14ac:dyDescent="0.3">
      <c r="A14">
        <v>9</v>
      </c>
      <c r="B14" s="8">
        <f t="shared" si="0"/>
        <v>0.59797686718644549</v>
      </c>
      <c r="C14">
        <f t="shared" si="1"/>
        <v>-0.20837493455717554</v>
      </c>
    </row>
    <row r="15" spans="1:6" x14ac:dyDescent="0.3">
      <c r="A15">
        <v>10</v>
      </c>
      <c r="B15" s="8">
        <f t="shared" si="0"/>
        <v>0.59437817732974896</v>
      </c>
      <c r="C15">
        <f t="shared" si="1"/>
        <v>-0.31468679912590802</v>
      </c>
    </row>
    <row r="16" spans="1:6" x14ac:dyDescent="0.3">
      <c r="A16">
        <v>11</v>
      </c>
      <c r="B16" s="8"/>
      <c r="C16" s="4">
        <f t="shared" si="1"/>
        <v>-0.42165244842069333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workbookViewId="0">
      <selection activeCell="R35" sqref="R35"/>
    </sheetView>
  </sheetViews>
  <sheetFormatPr defaultRowHeight="15" x14ac:dyDescent="0.25"/>
  <cols>
    <col min="1" max="1" width="10.140625" customWidth="1"/>
    <col min="5" max="5" width="16.85546875" customWidth="1"/>
    <col min="6" max="6" width="9.7109375" customWidth="1"/>
    <col min="7" max="7" width="17.7109375" customWidth="1"/>
    <col min="8" max="8" width="10.7109375" customWidth="1"/>
  </cols>
  <sheetData>
    <row r="1" spans="1:8" ht="14.45" x14ac:dyDescent="0.3">
      <c r="A1" s="19" t="s">
        <v>18</v>
      </c>
    </row>
    <row r="2" spans="1:8" ht="14.45" x14ac:dyDescent="0.3">
      <c r="E2" s="24" t="s">
        <v>13</v>
      </c>
      <c r="F2" s="24"/>
      <c r="G2" s="25" t="s">
        <v>14</v>
      </c>
      <c r="H2" s="26"/>
    </row>
    <row r="3" spans="1:8" thickBot="1" x14ac:dyDescent="0.35">
      <c r="A3" s="9" t="s">
        <v>5</v>
      </c>
      <c r="B3" s="10" t="s">
        <v>6</v>
      </c>
      <c r="D3" s="12" t="s">
        <v>10</v>
      </c>
      <c r="E3" s="13" t="s">
        <v>11</v>
      </c>
      <c r="F3" s="13" t="s">
        <v>12</v>
      </c>
      <c r="G3" s="22" t="s">
        <v>15</v>
      </c>
      <c r="H3" s="21" t="s">
        <v>16</v>
      </c>
    </row>
    <row r="4" spans="1:8" thickTop="1" x14ac:dyDescent="0.3">
      <c r="A4" t="s">
        <v>0</v>
      </c>
      <c r="B4" s="3">
        <f>97/100</f>
        <v>0.97</v>
      </c>
      <c r="D4">
        <v>0</v>
      </c>
      <c r="E4" s="14">
        <v>0.46610019512316075</v>
      </c>
      <c r="F4">
        <v>0</v>
      </c>
      <c r="G4" s="20">
        <v>0.45916452350498843</v>
      </c>
      <c r="H4">
        <v>0</v>
      </c>
    </row>
    <row r="5" spans="1:8" ht="14.45" x14ac:dyDescent="0.3">
      <c r="A5" t="s">
        <v>2</v>
      </c>
      <c r="B5" s="3">
        <v>2</v>
      </c>
      <c r="D5">
        <v>1</v>
      </c>
      <c r="E5" s="3">
        <f>($B$4*(1+$B$6))^(1/$B$5)*E4</f>
        <v>0.46814654387543475</v>
      </c>
      <c r="F5">
        <f>(1+$B$6)*F4+$B$7-E4</f>
        <v>3.3899804876839246E-2</v>
      </c>
      <c r="G5" s="3">
        <f>($B$4*(1+$B$6))^(1/$B$5)*G4</f>
        <v>0.46118042214565436</v>
      </c>
      <c r="H5">
        <f>(1+$B$6)*H4+$B$7-G4</f>
        <v>4.0835476495011569E-2</v>
      </c>
    </row>
    <row r="6" spans="1:8" ht="14.45" x14ac:dyDescent="0.3">
      <c r="A6" t="s">
        <v>3</v>
      </c>
      <c r="B6" s="3">
        <f>4/100</f>
        <v>0.04</v>
      </c>
      <c r="D6">
        <v>2</v>
      </c>
      <c r="E6" s="3">
        <f t="shared" ref="E6:E48" si="0">($B$4*(1+$B$6))^(1/$B$5)*E5</f>
        <v>0.47020187684024445</v>
      </c>
      <c r="F6">
        <f t="shared" ref="F6:F49" si="1">(1+$B$6)*F5+$B$7-E5</f>
        <v>6.7109253196478091E-2</v>
      </c>
      <c r="G6" s="3">
        <f t="shared" ref="G6:G48" si="2">($B$4*(1+$B$6))^(1/$B$5)*G5</f>
        <v>0.4632051713118322</v>
      </c>
      <c r="H6">
        <f t="shared" ref="H6:H49" si="3">(1+$B$6)*H5+$B$7-G5</f>
        <v>8.128847340915768E-2</v>
      </c>
    </row>
    <row r="7" spans="1:8" ht="14.45" x14ac:dyDescent="0.3">
      <c r="A7" t="s">
        <v>4</v>
      </c>
      <c r="B7" s="3">
        <f>50/100</f>
        <v>0.5</v>
      </c>
      <c r="D7">
        <v>3</v>
      </c>
      <c r="E7" s="3">
        <f t="shared" si="0"/>
        <v>0.47226623346153845</v>
      </c>
      <c r="F7">
        <f t="shared" si="1"/>
        <v>9.9591746484092802E-2</v>
      </c>
      <c r="G7" s="3">
        <f t="shared" si="2"/>
        <v>0.46523880986053601</v>
      </c>
      <c r="H7">
        <f t="shared" si="3"/>
        <v>0.1213348410336918</v>
      </c>
    </row>
    <row r="8" spans="1:8" ht="14.45" x14ac:dyDescent="0.3">
      <c r="D8">
        <v>4</v>
      </c>
      <c r="E8" s="3">
        <f t="shared" si="0"/>
        <v>0.47433965335643852</v>
      </c>
      <c r="F8">
        <f t="shared" si="1"/>
        <v>0.13130918288191812</v>
      </c>
      <c r="G8" s="3">
        <f t="shared" si="2"/>
        <v>0.4672813768193762</v>
      </c>
      <c r="H8">
        <f t="shared" si="3"/>
        <v>0.16094942481450347</v>
      </c>
    </row>
    <row r="9" spans="1:8" ht="14.45" x14ac:dyDescent="0.3">
      <c r="D9">
        <v>5</v>
      </c>
      <c r="E9" s="3">
        <f t="shared" si="0"/>
        <v>0.47642217631599992</v>
      </c>
      <c r="F9">
        <f t="shared" si="1"/>
        <v>0.16222189684075633</v>
      </c>
      <c r="G9" s="3">
        <f t="shared" si="2"/>
        <v>0.46933291138730859</v>
      </c>
      <c r="H9">
        <f t="shared" si="3"/>
        <v>0.20010602498770735</v>
      </c>
    </row>
    <row r="10" spans="1:8" ht="14.45" x14ac:dyDescent="0.3">
      <c r="D10">
        <v>6</v>
      </c>
      <c r="E10" s="3">
        <f t="shared" si="0"/>
        <v>0.4785138423059751</v>
      </c>
      <c r="F10">
        <f t="shared" si="1"/>
        <v>0.19228859639838669</v>
      </c>
      <c r="G10" s="3">
        <f t="shared" si="2"/>
        <v>0.47139345293538659</v>
      </c>
      <c r="H10">
        <f t="shared" si="3"/>
        <v>0.23877735459990701</v>
      </c>
    </row>
    <row r="11" spans="1:8" ht="14.45" x14ac:dyDescent="0.3">
      <c r="D11">
        <v>7</v>
      </c>
      <c r="E11" s="3">
        <f t="shared" si="0"/>
        <v>0.48061469146758062</v>
      </c>
      <c r="F11">
        <f t="shared" si="1"/>
        <v>0.2214662979483471</v>
      </c>
      <c r="G11" s="3">
        <f t="shared" si="2"/>
        <v>0.47346304100751679</v>
      </c>
      <c r="H11">
        <f t="shared" si="3"/>
        <v>0.27693499584851666</v>
      </c>
    </row>
    <row r="12" spans="1:8" ht="14.45" x14ac:dyDescent="0.3">
      <c r="D12">
        <v>8</v>
      </c>
      <c r="E12" s="3">
        <f t="shared" si="0"/>
        <v>0.48272476411826759</v>
      </c>
      <c r="F12">
        <f t="shared" si="1"/>
        <v>0.24971025839870031</v>
      </c>
      <c r="G12" s="3">
        <f t="shared" si="2"/>
        <v>0.47554171532121786</v>
      </c>
      <c r="H12">
        <f t="shared" si="3"/>
        <v>0.31454935467494061</v>
      </c>
    </row>
    <row r="13" spans="1:8" ht="14.45" x14ac:dyDescent="0.3">
      <c r="D13">
        <v>9</v>
      </c>
      <c r="E13" s="3">
        <f t="shared" si="0"/>
        <v>0.48484410075249523</v>
      </c>
      <c r="F13">
        <f t="shared" si="1"/>
        <v>0.27697390461638072</v>
      </c>
      <c r="G13" s="3">
        <f t="shared" si="2"/>
        <v>0.47762951576838281</v>
      </c>
      <c r="H13">
        <f t="shared" si="3"/>
        <v>0.35158961354072032</v>
      </c>
    </row>
    <row r="14" spans="1:8" ht="14.45" x14ac:dyDescent="0.3">
      <c r="D14">
        <v>10</v>
      </c>
      <c r="E14" s="3">
        <f t="shared" si="0"/>
        <v>0.48697274204250823</v>
      </c>
      <c r="F14">
        <f t="shared" si="1"/>
        <v>0.30320876004854075</v>
      </c>
      <c r="G14" s="3">
        <f t="shared" si="2"/>
        <v>0.47972648241604449</v>
      </c>
      <c r="H14">
        <f t="shared" si="3"/>
        <v>0.38802368231396639</v>
      </c>
    </row>
    <row r="15" spans="1:8" ht="14.45" x14ac:dyDescent="0.3">
      <c r="D15">
        <v>11</v>
      </c>
      <c r="E15" s="3">
        <f t="shared" si="0"/>
        <v>0.4891107288391171</v>
      </c>
      <c r="F15">
        <f t="shared" si="1"/>
        <v>0.32836436840797417</v>
      </c>
      <c r="G15" s="3">
        <f t="shared" si="2"/>
        <v>0.48183265550714449</v>
      </c>
      <c r="H15">
        <f t="shared" si="3"/>
        <v>0.42381814719048055</v>
      </c>
    </row>
    <row r="16" spans="1:8" ht="14.45" x14ac:dyDescent="0.3">
      <c r="D16">
        <v>12</v>
      </c>
      <c r="E16" s="3">
        <f t="shared" si="0"/>
        <v>0.49125810217248223</v>
      </c>
      <c r="F16">
        <f t="shared" si="1"/>
        <v>0.35238821430517608</v>
      </c>
      <c r="G16" s="3">
        <f t="shared" si="2"/>
        <v>0.48394807546130558</v>
      </c>
      <c r="H16">
        <f t="shared" si="3"/>
        <v>0.45893821757095532</v>
      </c>
    </row>
    <row r="17" spans="4:20" ht="14.45" x14ac:dyDescent="0.3">
      <c r="D17">
        <v>13</v>
      </c>
      <c r="E17" s="3">
        <f t="shared" si="0"/>
        <v>0.49341490325290122</v>
      </c>
      <c r="F17">
        <f t="shared" si="1"/>
        <v>0.37522564070490094</v>
      </c>
      <c r="G17" s="3">
        <f t="shared" si="2"/>
        <v>0.48607278287560729</v>
      </c>
      <c r="H17">
        <f t="shared" si="3"/>
        <v>0.49334767081248798</v>
      </c>
    </row>
    <row r="18" spans="4:20" ht="14.45" x14ac:dyDescent="0.3">
      <c r="D18">
        <v>14</v>
      </c>
      <c r="E18" s="3">
        <f t="shared" si="0"/>
        <v>0.49558117347159991</v>
      </c>
      <c r="F18">
        <f t="shared" si="1"/>
        <v>0.39681976308019579</v>
      </c>
      <c r="G18" s="3">
        <f t="shared" si="2"/>
        <v>0.48820681852536496</v>
      </c>
      <c r="H18">
        <f t="shared" si="3"/>
        <v>0.52700879476938023</v>
      </c>
    </row>
    <row r="19" spans="4:20" ht="14.45" x14ac:dyDescent="0.3">
      <c r="D19">
        <v>15</v>
      </c>
      <c r="E19" s="3">
        <f t="shared" si="0"/>
        <v>0.49775695440152662</v>
      </c>
      <c r="F19">
        <f t="shared" si="1"/>
        <v>0.41711138013180371</v>
      </c>
      <c r="G19" s="3">
        <f t="shared" si="2"/>
        <v>0.49035022336491252</v>
      </c>
      <c r="H19">
        <f t="shared" si="3"/>
        <v>0.55988232803479066</v>
      </c>
    </row>
    <row r="20" spans="4:20" ht="14.45" x14ac:dyDescent="0.3">
      <c r="D20">
        <v>16</v>
      </c>
      <c r="E20" s="3">
        <f t="shared" si="0"/>
        <v>0.49994228779814986</v>
      </c>
      <c r="F20">
        <f t="shared" si="1"/>
        <v>0.43603888093554927</v>
      </c>
      <c r="G20" s="3">
        <f t="shared" si="2"/>
        <v>0.49250303852838806</v>
      </c>
      <c r="H20">
        <f t="shared" si="3"/>
        <v>0.5919273977912699</v>
      </c>
    </row>
    <row r="21" spans="4:20" ht="14.45" x14ac:dyDescent="0.3">
      <c r="D21">
        <v>17</v>
      </c>
      <c r="E21" s="3">
        <f t="shared" si="0"/>
        <v>0.50213721560025992</v>
      </c>
      <c r="F21">
        <f t="shared" si="1"/>
        <v>0.45353814837482131</v>
      </c>
      <c r="G21" s="3">
        <f t="shared" si="2"/>
        <v>0.49466530533052361</v>
      </c>
      <c r="H21">
        <f t="shared" si="3"/>
        <v>0.62310145517453253</v>
      </c>
    </row>
    <row r="22" spans="4:20" ht="14.45" x14ac:dyDescent="0.3">
      <c r="D22">
        <v>18</v>
      </c>
      <c r="E22" s="3">
        <f t="shared" si="0"/>
        <v>0.50434177993077345</v>
      </c>
      <c r="F22">
        <f t="shared" si="1"/>
        <v>0.46954245870955424</v>
      </c>
      <c r="G22" s="3">
        <f t="shared" si="2"/>
        <v>0.49683706526743776</v>
      </c>
      <c r="H22">
        <f t="shared" si="3"/>
        <v>0.65336020805099015</v>
      </c>
    </row>
    <row r="23" spans="4:20" ht="14.45" x14ac:dyDescent="0.3">
      <c r="D23">
        <v>19</v>
      </c>
      <c r="E23" s="3">
        <f t="shared" si="0"/>
        <v>0.50655602309754211</v>
      </c>
      <c r="F23">
        <f t="shared" si="1"/>
        <v>0.48398237712716297</v>
      </c>
      <c r="G23" s="3">
        <f t="shared" si="2"/>
        <v>0.49901836001743211</v>
      </c>
      <c r="H23">
        <f t="shared" si="3"/>
        <v>0.68265755110559201</v>
      </c>
    </row>
    <row r="24" spans="4:20" ht="14.45" x14ac:dyDescent="0.3">
      <c r="D24">
        <v>20</v>
      </c>
      <c r="E24" s="3">
        <f t="shared" si="0"/>
        <v>0.50877998759416421</v>
      </c>
      <c r="F24">
        <f t="shared" si="1"/>
        <v>0.49678564911470735</v>
      </c>
      <c r="G24" s="3">
        <f t="shared" si="2"/>
        <v>0.50120923144179108</v>
      </c>
      <c r="H24">
        <f t="shared" si="3"/>
        <v>0.71094549313238375</v>
      </c>
    </row>
    <row r="25" spans="4:20" ht="14.45" x14ac:dyDescent="0.3">
      <c r="D25">
        <v>21</v>
      </c>
      <c r="E25" s="3">
        <f t="shared" si="0"/>
        <v>0.51101371610080037</v>
      </c>
      <c r="F25">
        <f t="shared" si="1"/>
        <v>0.50787708748513138</v>
      </c>
      <c r="G25" s="3">
        <f t="shared" si="2"/>
        <v>0.50340972158558539</v>
      </c>
      <c r="H25">
        <f t="shared" si="3"/>
        <v>0.73817408141588792</v>
      </c>
    </row>
    <row r="26" spans="4:20" ht="14.45" x14ac:dyDescent="0.3">
      <c r="D26">
        <v>22</v>
      </c>
      <c r="E26" s="3">
        <f t="shared" si="0"/>
        <v>0.51325725148499268</v>
      </c>
      <c r="F26">
        <f t="shared" si="1"/>
        <v>0.51717845488373615</v>
      </c>
      <c r="G26" s="3">
        <f t="shared" si="2"/>
        <v>0.50561987267847874</v>
      </c>
      <c r="H26">
        <f t="shared" si="3"/>
        <v>0.76429132308693803</v>
      </c>
      <c r="T26" t="s">
        <v>17</v>
      </c>
    </row>
    <row r="27" spans="4:20" ht="14.45" x14ac:dyDescent="0.3">
      <c r="D27">
        <v>23</v>
      </c>
      <c r="E27" s="3">
        <f t="shared" si="0"/>
        <v>0.51551063680248732</v>
      </c>
      <c r="F27">
        <f t="shared" si="1"/>
        <v>0.52460834159409298</v>
      </c>
      <c r="G27" s="3">
        <f t="shared" si="2"/>
        <v>0.50783972713553838</v>
      </c>
      <c r="H27">
        <f t="shared" si="3"/>
        <v>0.78924310333193681</v>
      </c>
    </row>
    <row r="28" spans="4:20" ht="14.45" x14ac:dyDescent="0.3">
      <c r="D28">
        <v>24</v>
      </c>
      <c r="E28" s="3">
        <f t="shared" si="0"/>
        <v>0.51777391529806061</v>
      </c>
      <c r="F28">
        <f t="shared" si="1"/>
        <v>0.5300820384553695</v>
      </c>
      <c r="G28" s="3">
        <f t="shared" si="2"/>
        <v>0.51006932755804923</v>
      </c>
      <c r="H28">
        <f t="shared" si="3"/>
        <v>0.81297310032967585</v>
      </c>
    </row>
    <row r="29" spans="4:20" ht="14.45" x14ac:dyDescent="0.3">
      <c r="D29">
        <v>25</v>
      </c>
      <c r="E29" s="3">
        <f t="shared" si="0"/>
        <v>0.52004713040634909</v>
      </c>
      <c r="F29">
        <f t="shared" si="1"/>
        <v>0.53351140469552372</v>
      </c>
      <c r="G29" s="3">
        <f t="shared" si="2"/>
        <v>0.51230871673433109</v>
      </c>
      <c r="H29">
        <f t="shared" si="3"/>
        <v>0.83542269678481373</v>
      </c>
    </row>
    <row r="30" spans="4:20" ht="14.45" x14ac:dyDescent="0.3">
      <c r="D30">
        <v>26</v>
      </c>
      <c r="E30" s="3">
        <f t="shared" si="0"/>
        <v>0.52233032575268334</v>
      </c>
      <c r="F30">
        <f t="shared" si="1"/>
        <v>0.53480473047699573</v>
      </c>
      <c r="G30" s="3">
        <f t="shared" si="2"/>
        <v>0.51455793764056001</v>
      </c>
      <c r="H30">
        <f t="shared" si="3"/>
        <v>0.85653088792187526</v>
      </c>
    </row>
    <row r="31" spans="4:20" ht="14.45" x14ac:dyDescent="0.3">
      <c r="D31">
        <v>27</v>
      </c>
      <c r="E31" s="3">
        <f t="shared" si="0"/>
        <v>0.52462354515392484</v>
      </c>
      <c r="F31">
        <f t="shared" si="1"/>
        <v>0.53386659394339231</v>
      </c>
      <c r="G31" s="3">
        <f t="shared" si="2"/>
        <v>0.51681703344159313</v>
      </c>
      <c r="H31">
        <f t="shared" si="3"/>
        <v>0.87623418579819012</v>
      </c>
    </row>
    <row r="32" spans="4:20" ht="14.45" x14ac:dyDescent="0.3">
      <c r="D32">
        <v>28</v>
      </c>
      <c r="E32" s="3">
        <f t="shared" si="0"/>
        <v>0.52692683261930684</v>
      </c>
      <c r="F32">
        <f t="shared" si="1"/>
        <v>0.53059771254720312</v>
      </c>
      <c r="G32" s="3">
        <f t="shared" si="2"/>
        <v>0.51908604749179688</v>
      </c>
      <c r="H32">
        <f t="shared" si="3"/>
        <v>0.89446651978852465</v>
      </c>
    </row>
    <row r="33" spans="4:8" ht="14.45" x14ac:dyDescent="0.3">
      <c r="D33">
        <v>29</v>
      </c>
      <c r="E33" s="3">
        <f t="shared" si="0"/>
        <v>0.52924023235127926</v>
      </c>
      <c r="F33">
        <f t="shared" si="1"/>
        <v>0.52489478842978432</v>
      </c>
      <c r="G33" s="3">
        <f t="shared" si="2"/>
        <v>0.52136502333587909</v>
      </c>
      <c r="H33">
        <f t="shared" si="3"/>
        <v>0.9111591330882689</v>
      </c>
    </row>
    <row r="34" spans="4:8" ht="14.45" x14ac:dyDescent="0.3">
      <c r="D34">
        <v>30</v>
      </c>
      <c r="E34" s="3">
        <f t="shared" si="0"/>
        <v>0.53156378874635668</v>
      </c>
      <c r="F34">
        <f t="shared" si="1"/>
        <v>0.5166503476156965</v>
      </c>
      <c r="G34" s="3">
        <f t="shared" si="2"/>
        <v>0.52365400470972456</v>
      </c>
      <c r="H34" s="11">
        <f>(1+$B$6)*H33+0-G33</f>
        <v>0.42624047507592056</v>
      </c>
    </row>
    <row r="35" spans="4:8" ht="14.45" x14ac:dyDescent="0.3">
      <c r="D35">
        <v>31</v>
      </c>
      <c r="E35" s="3">
        <f t="shared" si="0"/>
        <v>0.53389754639597042</v>
      </c>
      <c r="F35">
        <f t="shared" si="1"/>
        <v>0.50575257277396779</v>
      </c>
      <c r="G35" s="3">
        <f t="shared" si="2"/>
        <v>0.52595303554123463</v>
      </c>
      <c r="H35">
        <f t="shared" si="3"/>
        <v>0.41963608936923291</v>
      </c>
    </row>
    <row r="36" spans="4:8" x14ac:dyDescent="0.25">
      <c r="D36">
        <v>32</v>
      </c>
      <c r="E36" s="3">
        <f t="shared" si="0"/>
        <v>0.53624155008732444</v>
      </c>
      <c r="F36">
        <f t="shared" si="1"/>
        <v>0.4920851292889562</v>
      </c>
      <c r="G36" s="3">
        <f t="shared" si="2"/>
        <v>0.52826215995116999</v>
      </c>
      <c r="H36">
        <f t="shared" si="3"/>
        <v>0.41046849740276758</v>
      </c>
    </row>
    <row r="37" spans="4:8" x14ac:dyDescent="0.25">
      <c r="D37">
        <v>33</v>
      </c>
      <c r="E37" s="3">
        <f t="shared" si="0"/>
        <v>0.53859584480425482</v>
      </c>
      <c r="F37">
        <f t="shared" si="1"/>
        <v>0.47552698437319008</v>
      </c>
      <c r="G37" s="3">
        <f t="shared" si="2"/>
        <v>0.5305814222539974</v>
      </c>
      <c r="H37">
        <f t="shared" si="3"/>
        <v>0.39862507734770836</v>
      </c>
    </row>
    <row r="38" spans="4:8" x14ac:dyDescent="0.25">
      <c r="D38">
        <v>34</v>
      </c>
      <c r="E38" s="3">
        <f t="shared" si="0"/>
        <v>0.5409604757280928</v>
      </c>
      <c r="F38">
        <f t="shared" si="1"/>
        <v>0.45595221894386284</v>
      </c>
      <c r="G38" s="3">
        <f t="shared" si="2"/>
        <v>0.53291086695874024</v>
      </c>
      <c r="H38">
        <f t="shared" si="3"/>
        <v>0.38398865818761929</v>
      </c>
    </row>
    <row r="39" spans="4:8" x14ac:dyDescent="0.25">
      <c r="D39">
        <v>35</v>
      </c>
      <c r="E39" s="3">
        <f t="shared" si="0"/>
        <v>0.54333548823853217</v>
      </c>
      <c r="F39">
        <f t="shared" si="1"/>
        <v>0.4332298319735246</v>
      </c>
      <c r="G39" s="3">
        <f t="shared" si="2"/>
        <v>0.53525053876983253</v>
      </c>
      <c r="H39">
        <f t="shared" si="3"/>
        <v>0.36643733755638386</v>
      </c>
    </row>
    <row r="40" spans="4:8" x14ac:dyDescent="0.25">
      <c r="D40">
        <v>36</v>
      </c>
      <c r="E40" s="3">
        <f t="shared" si="0"/>
        <v>0.54572092791449989</v>
      </c>
      <c r="F40">
        <f t="shared" si="1"/>
        <v>0.40722353701393343</v>
      </c>
      <c r="G40" s="3">
        <f t="shared" si="2"/>
        <v>0.5376004825879771</v>
      </c>
      <c r="H40">
        <f t="shared" si="3"/>
        <v>0.34584429228880675</v>
      </c>
    </row>
    <row r="41" spans="4:8" x14ac:dyDescent="0.25">
      <c r="D41">
        <v>37</v>
      </c>
      <c r="E41" s="3">
        <f t="shared" si="0"/>
        <v>0.54811684053503107</v>
      </c>
      <c r="F41">
        <f t="shared" si="1"/>
        <v>0.37779155057999092</v>
      </c>
      <c r="G41" s="3">
        <f t="shared" si="2"/>
        <v>0.53996074351100698</v>
      </c>
      <c r="H41">
        <f t="shared" si="3"/>
        <v>0.32207758139238196</v>
      </c>
    </row>
    <row r="42" spans="4:8" x14ac:dyDescent="0.25">
      <c r="D42">
        <v>38</v>
      </c>
      <c r="E42" s="3">
        <f t="shared" si="0"/>
        <v>0.55052327208014729</v>
      </c>
      <c r="F42">
        <f t="shared" si="1"/>
        <v>0.34478637206815954</v>
      </c>
      <c r="G42" s="3">
        <f t="shared" si="2"/>
        <v>0.54233136683475114</v>
      </c>
      <c r="H42">
        <f t="shared" si="3"/>
        <v>0.29499994113707029</v>
      </c>
    </row>
    <row r="43" spans="4:8" x14ac:dyDescent="0.25">
      <c r="D43">
        <v>39</v>
      </c>
      <c r="E43" s="3">
        <f t="shared" si="0"/>
        <v>0.55294026873173918</v>
      </c>
      <c r="F43">
        <f t="shared" si="1"/>
        <v>0.30805455487073863</v>
      </c>
      <c r="G43" s="3">
        <f t="shared" si="2"/>
        <v>0.5447123980539037</v>
      </c>
      <c r="H43">
        <f t="shared" si="3"/>
        <v>0.26446857194780193</v>
      </c>
    </row>
    <row r="44" spans="4:8" x14ac:dyDescent="0.25">
      <c r="D44">
        <v>40</v>
      </c>
      <c r="E44" s="3">
        <f t="shared" si="0"/>
        <v>0.55536787687445244</v>
      </c>
      <c r="F44">
        <f t="shared" si="1"/>
        <v>0.26743646833382895</v>
      </c>
      <c r="G44" s="3">
        <f t="shared" si="2"/>
        <v>0.5471038828628968</v>
      </c>
      <c r="H44">
        <f t="shared" si="3"/>
        <v>0.23033491677181028</v>
      </c>
    </row>
    <row r="45" spans="4:8" x14ac:dyDescent="0.25">
      <c r="D45">
        <v>41</v>
      </c>
      <c r="E45" s="3">
        <f t="shared" si="0"/>
        <v>0.55780614309657828</v>
      </c>
      <c r="F45">
        <f t="shared" si="1"/>
        <v>0.22276605019272966</v>
      </c>
      <c r="G45" s="3">
        <f t="shared" si="2"/>
        <v>0.54950586715677785</v>
      </c>
      <c r="H45">
        <f t="shared" si="3"/>
        <v>0.19244443057978589</v>
      </c>
    </row>
    <row r="46" spans="4:8" x14ac:dyDescent="0.25">
      <c r="D46">
        <v>42</v>
      </c>
      <c r="E46" s="3">
        <f t="shared" si="0"/>
        <v>0.56025511419094742</v>
      </c>
      <c r="F46">
        <f t="shared" si="1"/>
        <v>0.17387054910386057</v>
      </c>
      <c r="G46" s="3">
        <f t="shared" si="2"/>
        <v>0.55191839703209011</v>
      </c>
      <c r="H46">
        <f t="shared" si="3"/>
        <v>0.15063634064619946</v>
      </c>
    </row>
    <row r="47" spans="4:8" x14ac:dyDescent="0.25">
      <c r="D47">
        <v>43</v>
      </c>
      <c r="E47" s="3">
        <f t="shared" si="0"/>
        <v>0.56271483715582804</v>
      </c>
      <c r="F47">
        <f t="shared" si="1"/>
        <v>0.12057025687706757</v>
      </c>
      <c r="G47" s="3">
        <f t="shared" si="2"/>
        <v>0.55434151878775739</v>
      </c>
      <c r="H47">
        <f t="shared" si="3"/>
        <v>0.10474339723995729</v>
      </c>
    </row>
    <row r="48" spans="4:8" x14ac:dyDescent="0.25">
      <c r="D48">
        <v>44</v>
      </c>
      <c r="E48" s="3">
        <f t="shared" si="0"/>
        <v>0.56518535919582769</v>
      </c>
      <c r="F48">
        <f t="shared" si="1"/>
        <v>6.2678229996322221E-2</v>
      </c>
      <c r="G48" s="3">
        <f t="shared" si="2"/>
        <v>0.55677527892597245</v>
      </c>
      <c r="H48">
        <f t="shared" si="3"/>
        <v>5.4591614341798156E-2</v>
      </c>
    </row>
    <row r="49" spans="3:8" ht="15.75" thickBot="1" x14ac:dyDescent="0.3">
      <c r="D49" s="17">
        <v>45</v>
      </c>
      <c r="E49" s="15"/>
      <c r="F49" s="23">
        <f t="shared" si="1"/>
        <v>3.4738878440521148E-13</v>
      </c>
      <c r="G49" s="15"/>
      <c r="H49" s="16">
        <f t="shared" si="3"/>
        <v>-1.0502376746046593E-11</v>
      </c>
    </row>
    <row r="50" spans="3:8" ht="15.75" thickTop="1" x14ac:dyDescent="0.25">
      <c r="D50" s="8"/>
      <c r="E50" s="8"/>
      <c r="F50" s="8"/>
    </row>
    <row r="51" spans="3:8" x14ac:dyDescent="0.25">
      <c r="D51" s="8"/>
      <c r="E51" s="8"/>
      <c r="F51" s="8"/>
    </row>
    <row r="52" spans="3:8" x14ac:dyDescent="0.25">
      <c r="D52" s="8"/>
      <c r="E52" s="8"/>
      <c r="F52" s="8"/>
    </row>
    <row r="53" spans="3:8" x14ac:dyDescent="0.25">
      <c r="D53" s="8"/>
      <c r="E53" s="8"/>
      <c r="F53" s="8"/>
    </row>
    <row r="54" spans="3:8" x14ac:dyDescent="0.25">
      <c r="D54" s="8"/>
      <c r="E54" s="8"/>
      <c r="F54" s="8"/>
    </row>
    <row r="55" spans="3:8" x14ac:dyDescent="0.25">
      <c r="C55" s="8"/>
      <c r="D55" s="8"/>
      <c r="E55" s="8"/>
      <c r="F55" s="18"/>
    </row>
  </sheetData>
  <mergeCells count="2">
    <mergeCell ref="E2:F2"/>
    <mergeCell ref="G2:H2"/>
  </mergeCells>
  <pageMargins left="0.7" right="0.7" top="0.75" bottom="0.75" header="0.3" footer="0.3"/>
  <ignoredErrors>
    <ignoredError sqref="F5 F6:F4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Müller</dc:creator>
  <cp:lastModifiedBy>Andreas Müller</cp:lastModifiedBy>
  <cp:lastPrinted>2014-09-21T19:13:09Z</cp:lastPrinted>
  <dcterms:created xsi:type="dcterms:W3CDTF">2014-08-07T08:37:22Z</dcterms:created>
  <dcterms:modified xsi:type="dcterms:W3CDTF">2014-09-22T14:47:37Z</dcterms:modified>
</cp:coreProperties>
</file>