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45" windowWidth="15480" windowHeight="11640"/>
  </bookViews>
  <sheets>
    <sheet name="Sheet1" sheetId="1" r:id="rId1"/>
    <sheet name="Sheet2" sheetId="2" r:id="rId2"/>
    <sheet name="Sheet3" sheetId="3" r:id="rId3"/>
  </sheets>
  <definedNames>
    <definedName name="a">Sheet1!$H$2</definedName>
    <definedName name="b">Sheet1!$I$2</definedName>
    <definedName name="beta">Sheet1!$A$2</definedName>
    <definedName name="d">Sheet1!$J$2</definedName>
    <definedName name="Gamma">Sheet1!$H$2</definedName>
    <definedName name="Gamma2">Sheet1!$H$5</definedName>
    <definedName name="kappa">Sheet1!$B$2</definedName>
    <definedName name="kappa2">Sheet1!$B$5</definedName>
    <definedName name="phipi">Sheet1!$C$2</definedName>
    <definedName name="psi_11">Sheet1!$L$2</definedName>
    <definedName name="psi_12">Sheet1!$M$2</definedName>
    <definedName name="psi_21">Sheet1!$L$4</definedName>
    <definedName name="psi_22">Sheet1!$M$4</definedName>
    <definedName name="rho_e">Sheet1!$D$2</definedName>
    <definedName name="rho_v">Sheet1!$E$2</definedName>
    <definedName name="rhoe">Sheet1!$E$2</definedName>
    <definedName name="rhoi">Sheet1!#REF!</definedName>
    <definedName name="rhou">Sheet1!$D$2</definedName>
    <definedName name="rhov">Sheet1!$E$2</definedName>
  </definedNames>
  <calcPr calcId="145621"/>
</workbook>
</file>

<file path=xl/calcChain.xml><?xml version="1.0" encoding="utf-8"?>
<calcChain xmlns="http://schemas.openxmlformats.org/spreadsheetml/2006/main">
  <c r="T4" i="1" l="1"/>
  <c r="T5" i="1" s="1"/>
  <c r="T6" i="1" s="1"/>
  <c r="T7" i="1" s="1"/>
  <c r="T8" i="1" s="1"/>
  <c r="T9" i="1" s="1"/>
  <c r="T10" i="1" s="1"/>
  <c r="T11" i="1" s="1"/>
  <c r="T12" i="1" s="1"/>
  <c r="T13" i="1" s="1"/>
  <c r="T3" i="1"/>
  <c r="F2" i="1"/>
  <c r="AA4" i="1"/>
  <c r="AA5" i="1" s="1"/>
  <c r="AA6" i="1" s="1"/>
  <c r="AA7" i="1" s="1"/>
  <c r="AA8" i="1" s="1"/>
  <c r="AA9" i="1" s="1"/>
  <c r="AA10" i="1" s="1"/>
  <c r="AA11" i="1" s="1"/>
  <c r="AA12" i="1" s="1"/>
  <c r="AA13" i="1" s="1"/>
  <c r="AA3" i="1"/>
  <c r="H2" i="1"/>
  <c r="I2" i="1" l="1"/>
  <c r="M2" i="1" s="1"/>
  <c r="J2" i="1"/>
  <c r="L4" i="1" s="1"/>
  <c r="Z3" i="1"/>
  <c r="Z4" i="1" s="1"/>
  <c r="Z5" i="1" s="1"/>
  <c r="Z6" i="1" s="1"/>
  <c r="Z7" i="1" s="1"/>
  <c r="Z8" i="1" s="1"/>
  <c r="Z9" i="1" s="1"/>
  <c r="Z10" i="1" s="1"/>
  <c r="Z11" i="1" s="1"/>
  <c r="Z12" i="1" s="1"/>
  <c r="Z13" i="1" s="1"/>
  <c r="S3" i="1"/>
  <c r="S4" i="1" s="1"/>
  <c r="S5" i="1" s="1"/>
  <c r="S6" i="1" s="1"/>
  <c r="S7" i="1" s="1"/>
  <c r="S8" i="1" s="1"/>
  <c r="S9" i="1" s="1"/>
  <c r="S10" i="1" s="1"/>
  <c r="S11" i="1" s="1"/>
  <c r="S12" i="1" s="1"/>
  <c r="S13" i="1" s="1"/>
  <c r="AD4" i="1" l="1"/>
  <c r="AD8" i="1"/>
  <c r="AD12" i="1"/>
  <c r="AD5" i="1"/>
  <c r="AD9" i="1"/>
  <c r="AD13" i="1"/>
  <c r="AD6" i="1"/>
  <c r="AD10" i="1"/>
  <c r="AD2" i="1"/>
  <c r="AD3" i="1"/>
  <c r="AD7" i="1"/>
  <c r="AD11" i="1"/>
  <c r="V3" i="1"/>
  <c r="U3" i="1" s="1"/>
  <c r="V7" i="1"/>
  <c r="U7" i="1" s="1"/>
  <c r="V11" i="1"/>
  <c r="U11" i="1" s="1"/>
  <c r="V4" i="1"/>
  <c r="U4" i="1" s="1"/>
  <c r="V8" i="1"/>
  <c r="U8" i="1" s="1"/>
  <c r="V12" i="1"/>
  <c r="U12" i="1" s="1"/>
  <c r="V5" i="1"/>
  <c r="U5" i="1" s="1"/>
  <c r="V9" i="1"/>
  <c r="U9" i="1" s="1"/>
  <c r="V13" i="1"/>
  <c r="U13" i="1" s="1"/>
  <c r="V6" i="1"/>
  <c r="U6" i="1" s="1"/>
  <c r="V10" i="1"/>
  <c r="U10" i="1" s="1"/>
  <c r="V2" i="1"/>
  <c r="U2" i="1" s="1"/>
  <c r="M4" i="1"/>
  <c r="L2" i="1"/>
  <c r="AC4" i="1" l="1"/>
  <c r="AB4" i="1" s="1"/>
  <c r="AC8" i="1"/>
  <c r="AB8" i="1" s="1"/>
  <c r="AC12" i="1"/>
  <c r="AB12" i="1" s="1"/>
  <c r="AC5" i="1"/>
  <c r="AB5" i="1" s="1"/>
  <c r="AC9" i="1"/>
  <c r="AB9" i="1" s="1"/>
  <c r="AC13" i="1"/>
  <c r="AB13" i="1" s="1"/>
  <c r="AC6" i="1"/>
  <c r="AB6" i="1" s="1"/>
  <c r="AC10" i="1"/>
  <c r="AB10" i="1" s="1"/>
  <c r="AC2" i="1"/>
  <c r="AB2" i="1" s="1"/>
  <c r="AC3" i="1"/>
  <c r="AB3" i="1" s="1"/>
  <c r="AC7" i="1"/>
  <c r="AB7" i="1" s="1"/>
  <c r="AC11" i="1"/>
  <c r="AB11" i="1" s="1"/>
  <c r="W3" i="1"/>
  <c r="W7" i="1"/>
  <c r="W11" i="1"/>
  <c r="W4" i="1"/>
  <c r="W8" i="1"/>
  <c r="W12" i="1"/>
  <c r="W5" i="1"/>
  <c r="W9" i="1"/>
  <c r="W13" i="1"/>
  <c r="W6" i="1"/>
  <c r="W10" i="1"/>
  <c r="W2" i="1"/>
</calcChain>
</file>

<file path=xl/comments1.xml><?xml version="1.0" encoding="utf-8"?>
<comments xmlns="http://schemas.openxmlformats.org/spreadsheetml/2006/main">
  <authors>
    <author>ninael</author>
  </authors>
  <commentList>
    <comment ref="L1" authorId="0">
      <text>
        <r>
          <rPr>
            <b/>
            <sz val="9"/>
            <color indexed="81"/>
            <rFont val="Tahoma"/>
            <family val="2"/>
          </rPr>
          <t>ninael:</t>
        </r>
        <r>
          <rPr>
            <sz val="9"/>
            <color indexed="81"/>
            <rFont val="Tahoma"/>
            <family val="2"/>
          </rPr>
          <t xml:space="preserve">
Effect of monetary policy shock on inflation</t>
        </r>
      </text>
    </comment>
    <comment ref="M1" authorId="0">
      <text>
        <r>
          <rPr>
            <b/>
            <sz val="9"/>
            <color indexed="81"/>
            <rFont val="Tahoma"/>
            <family val="2"/>
          </rPr>
          <t>ninael:</t>
        </r>
        <r>
          <rPr>
            <sz val="9"/>
            <color indexed="81"/>
            <rFont val="Tahoma"/>
            <family val="2"/>
          </rPr>
          <t xml:space="preserve">
Effect of demand shock on inflation</t>
        </r>
      </text>
    </comment>
    <comment ref="L3" authorId="0">
      <text>
        <r>
          <rPr>
            <b/>
            <sz val="9"/>
            <color indexed="81"/>
            <rFont val="Tahoma"/>
            <family val="2"/>
          </rPr>
          <t>ninael:</t>
        </r>
        <r>
          <rPr>
            <sz val="9"/>
            <color indexed="81"/>
            <rFont val="Tahoma"/>
            <family val="2"/>
          </rPr>
          <t xml:space="preserve">
Effect of monetary policy shock on the output gap</t>
        </r>
      </text>
    </comment>
    <comment ref="M3" authorId="0">
      <text>
        <r>
          <rPr>
            <b/>
            <sz val="9"/>
            <color indexed="81"/>
            <rFont val="Tahoma"/>
            <family val="2"/>
          </rPr>
          <t>ninael:</t>
        </r>
        <r>
          <rPr>
            <sz val="9"/>
            <color indexed="81"/>
            <rFont val="Tahoma"/>
            <family val="2"/>
          </rPr>
          <t xml:space="preserve">
Effect of demand shock on output gap</t>
        </r>
      </text>
    </comment>
  </commentList>
</comments>
</file>

<file path=xl/sharedStrings.xml><?xml version="1.0" encoding="utf-8"?>
<sst xmlns="http://schemas.openxmlformats.org/spreadsheetml/2006/main" count="39" uniqueCount="23">
  <si>
    <t>beta</t>
  </si>
  <si>
    <t>kappa</t>
  </si>
  <si>
    <t>psi_12</t>
  </si>
  <si>
    <t>psi_22</t>
  </si>
  <si>
    <t>i</t>
  </si>
  <si>
    <t>pi</t>
  </si>
  <si>
    <t>period</t>
  </si>
  <si>
    <t>d</t>
  </si>
  <si>
    <t>psi_11</t>
  </si>
  <si>
    <t>psi_21</t>
  </si>
  <si>
    <t>e-shock</t>
  </si>
  <si>
    <t>e</t>
  </si>
  <si>
    <t>ygap</t>
  </si>
  <si>
    <t>With kappa equal to 0,2</t>
  </si>
  <si>
    <t>rho_e</t>
  </si>
  <si>
    <t>phi_pi</t>
  </si>
  <si>
    <t>rho_v</t>
  </si>
  <si>
    <t>Gamma</t>
  </si>
  <si>
    <t>v-shock</t>
  </si>
  <si>
    <t>v</t>
  </si>
  <si>
    <r>
      <t xml:space="preserve">b (=same as d, only for shock to </t>
    </r>
    <r>
      <rPr>
        <b/>
        <sz val="11"/>
        <color rgb="FFFF0000"/>
        <rFont val="Tw Cen MT"/>
        <family val="2"/>
        <scheme val="minor"/>
      </rPr>
      <t>e</t>
    </r>
    <r>
      <rPr>
        <sz val="11"/>
        <color theme="0"/>
        <rFont val="Tw Cen MT"/>
        <family val="2"/>
        <scheme val="minor"/>
      </rPr>
      <t>)</t>
    </r>
  </si>
  <si>
    <t>With phi_pi equal to 3</t>
  </si>
  <si>
    <t>rho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</si>
</sst>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w Cen MT"/>
      <family val="2"/>
      <scheme val="minor"/>
    </font>
    <font>
      <sz val="11"/>
      <color theme="0"/>
      <name val="Tw Cen MT"/>
      <family val="2"/>
      <scheme val="minor"/>
    </font>
    <font>
      <b/>
      <sz val="11"/>
      <color rgb="FFFF0000"/>
      <name val="Tw Cen MT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0" fillId="4" borderId="0" xfId="0" applyFill="1"/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Effects of a monetary policy shock</a:t>
            </a:r>
          </a:p>
        </c:rich>
      </c:tx>
      <c:layout>
        <c:manualLayout>
          <c:xMode val="edge"/>
          <c:yMode val="edge"/>
          <c:x val="0.15361161524500908"/>
          <c:y val="2.666666666666667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270003000986053"/>
          <c:y val="0.19017292838395169"/>
          <c:w val="0.68240574283931388"/>
          <c:h val="0.744369853768279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i</c:v>
                </c:pt>
              </c:strCache>
            </c:strRef>
          </c:tx>
          <c:marker>
            <c:symbol val="none"/>
          </c:marker>
          <c:val>
            <c:numRef>
              <c:f>Sheet1!$AB$2:$AB$13</c:f>
              <c:numCache>
                <c:formatCode>General</c:formatCode>
                <c:ptCount val="12"/>
                <c:pt idx="0">
                  <c:v>0.58456909520739297</c:v>
                </c:pt>
                <c:pt idx="1">
                  <c:v>0.29733505265420151</c:v>
                </c:pt>
                <c:pt idx="2">
                  <c:v>0.15371803137760581</c:v>
                </c:pt>
                <c:pt idx="3">
                  <c:v>8.1909520739307962E-2</c:v>
                </c:pt>
                <c:pt idx="4">
                  <c:v>4.6005265420159036E-2</c:v>
                </c:pt>
                <c:pt idx="5">
                  <c:v>2.8053137760584573E-2</c:v>
                </c:pt>
                <c:pt idx="6">
                  <c:v>1.9077073930797342E-2</c:v>
                </c:pt>
                <c:pt idx="7">
                  <c:v>1.4589042015903726E-2</c:v>
                </c:pt>
                <c:pt idx="8">
                  <c:v>1.2345026058456918E-2</c:v>
                </c:pt>
                <c:pt idx="9">
                  <c:v>1.1223018079733514E-2</c:v>
                </c:pt>
                <c:pt idx="10">
                  <c:v>1.0662014090371812E-2</c:v>
                </c:pt>
                <c:pt idx="11">
                  <c:v>1.0381512095690961E-2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Sheet1!$AC$1</c:f>
              <c:strCache>
                <c:ptCount val="1"/>
                <c:pt idx="0">
                  <c:v>pi</c:v>
                </c:pt>
              </c:strCache>
            </c:strRef>
          </c:tx>
          <c:marker>
            <c:symbol val="none"/>
          </c:marker>
          <c:val>
            <c:numRef>
              <c:f>Sheet1!$AC$2:$AC$13</c:f>
              <c:numCache>
                <c:formatCode>General</c:formatCode>
                <c:ptCount val="12"/>
                <c:pt idx="0">
                  <c:v>-0.28368794326241148</c:v>
                </c:pt>
                <c:pt idx="1">
                  <c:v>-0.14184397163120574</c:v>
                </c:pt>
                <c:pt idx="2">
                  <c:v>-7.092198581560287E-2</c:v>
                </c:pt>
                <c:pt idx="3">
                  <c:v>-3.5460992907801435E-2</c:v>
                </c:pt>
                <c:pt idx="4">
                  <c:v>-1.7730496453900717E-2</c:v>
                </c:pt>
                <c:pt idx="5">
                  <c:v>-8.8652482269503587E-3</c:v>
                </c:pt>
                <c:pt idx="6">
                  <c:v>-4.4326241134751794E-3</c:v>
                </c:pt>
                <c:pt idx="7">
                  <c:v>-2.2163120567375897E-3</c:v>
                </c:pt>
                <c:pt idx="8">
                  <c:v>-1.1081560283687948E-3</c:v>
                </c:pt>
                <c:pt idx="9">
                  <c:v>-5.5407801418439742E-4</c:v>
                </c:pt>
                <c:pt idx="10">
                  <c:v>-2.7703900709219871E-4</c:v>
                </c:pt>
                <c:pt idx="11">
                  <c:v>-1.3851950354609936E-4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Sheet1!$AD$1</c:f>
              <c:strCache>
                <c:ptCount val="1"/>
                <c:pt idx="0">
                  <c:v>ygap</c:v>
                </c:pt>
              </c:strCache>
            </c:strRef>
          </c:tx>
          <c:marker>
            <c:symbol val="none"/>
          </c:marker>
          <c:val>
            <c:numRef>
              <c:f>Sheet1!$AD$2:$AD$13</c:f>
              <c:numCache>
                <c:formatCode>General</c:formatCode>
                <c:ptCount val="12"/>
                <c:pt idx="0">
                  <c:v>-1.432624113475178</c:v>
                </c:pt>
                <c:pt idx="1">
                  <c:v>-0.71631205673758902</c:v>
                </c:pt>
                <c:pt idx="2">
                  <c:v>-0.35815602836879451</c:v>
                </c:pt>
                <c:pt idx="3">
                  <c:v>-0.17907801418439726</c:v>
                </c:pt>
                <c:pt idx="4">
                  <c:v>-8.9539007092198628E-2</c:v>
                </c:pt>
                <c:pt idx="5">
                  <c:v>-4.4769503546099314E-2</c:v>
                </c:pt>
                <c:pt idx="6">
                  <c:v>-2.2384751773049657E-2</c:v>
                </c:pt>
                <c:pt idx="7">
                  <c:v>-1.1192375886524828E-2</c:v>
                </c:pt>
                <c:pt idx="8">
                  <c:v>-5.5961879432624142E-3</c:v>
                </c:pt>
                <c:pt idx="9">
                  <c:v>-2.7980939716312071E-3</c:v>
                </c:pt>
                <c:pt idx="10">
                  <c:v>-1.3990469858156036E-3</c:v>
                </c:pt>
                <c:pt idx="11">
                  <c:v>-6.9952349290780178E-4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096512"/>
        <c:axId val="188098048"/>
      </c:lineChart>
      <c:catAx>
        <c:axId val="188096512"/>
        <c:scaling>
          <c:orientation val="minMax"/>
        </c:scaling>
        <c:delete val="0"/>
        <c:axPos val="b"/>
        <c:majorTickMark val="out"/>
        <c:minorTickMark val="none"/>
        <c:tickLblPos val="nextTo"/>
        <c:crossAx val="188098048"/>
        <c:crosses val="autoZero"/>
        <c:auto val="1"/>
        <c:lblAlgn val="ctr"/>
        <c:lblOffset val="100"/>
        <c:noMultiLvlLbl val="0"/>
      </c:catAx>
      <c:valAx>
        <c:axId val="188098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80965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bg1">
        <a:lumMod val="75000"/>
      </a:schemeClr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nb-NO" sz="1200"/>
              <a:t>Effects of a monetary policy shock with higher kappa</a:t>
            </a:r>
          </a:p>
        </c:rich>
      </c:tx>
      <c:layout>
        <c:manualLayout>
          <c:xMode val="edge"/>
          <c:yMode val="edge"/>
          <c:x val="0.12205878360032581"/>
          <c:y val="7.13011831987455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2204996866741148E-2"/>
          <c:y val="0.19287885805718136"/>
          <c:w val="0.74689723051860002"/>
          <c:h val="0.73901946748635061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Sheet1!$AB$16</c:f>
              <c:strCache>
                <c:ptCount val="1"/>
                <c:pt idx="0">
                  <c:v>i</c:v>
                </c:pt>
              </c:strCache>
            </c:strRef>
          </c:tx>
          <c:marker>
            <c:symbol val="none"/>
          </c:marker>
          <c:val>
            <c:numRef>
              <c:f>Sheet1!$AB$17:$AB$28</c:f>
              <c:numCache>
                <c:formatCode>General</c:formatCode>
                <c:ptCount val="12"/>
                <c:pt idx="0">
                  <c:v>0.41308608472787567</c:v>
                </c:pt>
                <c:pt idx="1">
                  <c:v>0.21159354741444286</c:v>
                </c:pt>
                <c:pt idx="2">
                  <c:v>0.11084727875772649</c:v>
                </c:pt>
                <c:pt idx="3">
                  <c:v>6.0474144429368298E-2</c:v>
                </c:pt>
                <c:pt idx="4">
                  <c:v>3.5287577265189204E-2</c:v>
                </c:pt>
                <c:pt idx="5">
                  <c:v>2.2694293683099657E-2</c:v>
                </c:pt>
                <c:pt idx="6">
                  <c:v>1.6397651892054884E-2</c:v>
                </c:pt>
                <c:pt idx="7">
                  <c:v>1.3249330996532497E-2</c:v>
                </c:pt>
                <c:pt idx="8">
                  <c:v>1.1675170548771305E-2</c:v>
                </c:pt>
                <c:pt idx="9">
                  <c:v>1.0888090324890708E-2</c:v>
                </c:pt>
                <c:pt idx="10">
                  <c:v>1.0494550212950409E-2</c:v>
                </c:pt>
                <c:pt idx="11">
                  <c:v>1.029778015698026E-2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Sheet1!$AC$16</c:f>
              <c:strCache>
                <c:ptCount val="1"/>
                <c:pt idx="0">
                  <c:v>pi</c:v>
                </c:pt>
              </c:strCache>
            </c:strRef>
          </c:tx>
          <c:marker>
            <c:symbol val="none"/>
          </c:marker>
          <c:val>
            <c:numRef>
              <c:f>Sheet1!$AC$17:$AC$28</c:f>
              <c:numCache>
                <c:formatCode>General</c:formatCode>
                <c:ptCount val="12"/>
                <c:pt idx="0">
                  <c:v>-0.19900497512437815</c:v>
                </c:pt>
                <c:pt idx="1">
                  <c:v>-9.9502487562189074E-2</c:v>
                </c:pt>
                <c:pt idx="2">
                  <c:v>-4.9751243781094537E-2</c:v>
                </c:pt>
                <c:pt idx="3">
                  <c:v>-2.4875621890547268E-2</c:v>
                </c:pt>
                <c:pt idx="4">
                  <c:v>-1.2437810945273634E-2</c:v>
                </c:pt>
                <c:pt idx="5">
                  <c:v>-6.2189054726368171E-3</c:v>
                </c:pt>
                <c:pt idx="6">
                  <c:v>-3.1094527363184086E-3</c:v>
                </c:pt>
                <c:pt idx="7">
                  <c:v>-1.5547263681592043E-3</c:v>
                </c:pt>
                <c:pt idx="8">
                  <c:v>-7.7736318407960214E-4</c:v>
                </c:pt>
                <c:pt idx="9">
                  <c:v>-3.8868159203980107E-4</c:v>
                </c:pt>
                <c:pt idx="10">
                  <c:v>-1.9434079601990053E-4</c:v>
                </c:pt>
                <c:pt idx="11">
                  <c:v>-9.7170398009950267E-5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Sheet1!$AD$16</c:f>
              <c:strCache>
                <c:ptCount val="1"/>
                <c:pt idx="0">
                  <c:v>ygap</c:v>
                </c:pt>
              </c:strCache>
            </c:strRef>
          </c:tx>
          <c:marker>
            <c:symbol val="none"/>
          </c:marker>
          <c:val>
            <c:numRef>
              <c:f>Sheet1!$AD$17:$AD$28</c:f>
              <c:numCache>
                <c:formatCode>General</c:formatCode>
                <c:ptCount val="12"/>
                <c:pt idx="0">
                  <c:v>-1.0049751243781095</c:v>
                </c:pt>
                <c:pt idx="1">
                  <c:v>-0.50248756218905477</c:v>
                </c:pt>
                <c:pt idx="2">
                  <c:v>-0.25124378109452739</c:v>
                </c:pt>
                <c:pt idx="3">
                  <c:v>-0.12562189054726369</c:v>
                </c:pt>
                <c:pt idx="4">
                  <c:v>-6.2810945273631846E-2</c:v>
                </c:pt>
                <c:pt idx="5">
                  <c:v>-3.1405472636815923E-2</c:v>
                </c:pt>
                <c:pt idx="6">
                  <c:v>-1.5702736318407962E-2</c:v>
                </c:pt>
                <c:pt idx="7">
                  <c:v>-7.8513681592039808E-3</c:v>
                </c:pt>
                <c:pt idx="8">
                  <c:v>-3.9256840796019904E-3</c:v>
                </c:pt>
                <c:pt idx="9">
                  <c:v>-1.9628420398009952E-3</c:v>
                </c:pt>
                <c:pt idx="10">
                  <c:v>-9.814210199004976E-4</c:v>
                </c:pt>
                <c:pt idx="11">
                  <c:v>-4.907105099502488E-4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116352"/>
        <c:axId val="188122240"/>
      </c:lineChart>
      <c:catAx>
        <c:axId val="188116352"/>
        <c:scaling>
          <c:orientation val="minMax"/>
        </c:scaling>
        <c:delete val="0"/>
        <c:axPos val="b"/>
        <c:majorTickMark val="out"/>
        <c:minorTickMark val="none"/>
        <c:tickLblPos val="nextTo"/>
        <c:crossAx val="188122240"/>
        <c:crosses val="autoZero"/>
        <c:auto val="1"/>
        <c:lblAlgn val="ctr"/>
        <c:lblOffset val="100"/>
        <c:noMultiLvlLbl val="0"/>
      </c:catAx>
      <c:valAx>
        <c:axId val="188122240"/>
        <c:scaling>
          <c:orientation val="minMax"/>
          <c:max val="1"/>
          <c:min val="-2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8116352"/>
        <c:crosses val="autoZero"/>
        <c:crossBetween val="between"/>
        <c:majorUnit val="0.5"/>
        <c:minorUnit val="0.5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bg1">
        <a:lumMod val="75000"/>
      </a:schemeClr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Effects of a demand shock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1419072615923011E-2"/>
          <c:y val="0.18405473086356022"/>
          <c:w val="0.72448359580052457"/>
          <c:h val="0.67395241168624453"/>
        </c:manualLayout>
      </c:layout>
      <c:lineChart>
        <c:grouping val="standard"/>
        <c:varyColors val="0"/>
        <c:ser>
          <c:idx val="0"/>
          <c:order val="0"/>
          <c:tx>
            <c:strRef>
              <c:f>Sheet1!$U$1</c:f>
              <c:strCache>
                <c:ptCount val="1"/>
                <c:pt idx="0">
                  <c:v>i</c:v>
                </c:pt>
              </c:strCache>
            </c:strRef>
          </c:tx>
          <c:marker>
            <c:symbol val="none"/>
          </c:marker>
          <c:val>
            <c:numRef>
              <c:f>Sheet1!$U$2:$U$13</c:f>
              <c:numCache>
                <c:formatCode>General</c:formatCode>
                <c:ptCount val="12"/>
                <c:pt idx="0">
                  <c:v>1.3541870316063882</c:v>
                </c:pt>
                <c:pt idx="1">
                  <c:v>1.0853698273053127</c:v>
                </c:pt>
                <c:pt idx="2">
                  <c:v>0.87031606386445226</c:v>
                </c:pt>
                <c:pt idx="3">
                  <c:v>0.6982730531117638</c:v>
                </c:pt>
                <c:pt idx="4">
                  <c:v>0.5606386445096132</c:v>
                </c:pt>
                <c:pt idx="5">
                  <c:v>0.45053111762789261</c:v>
                </c:pt>
                <c:pt idx="6">
                  <c:v>0.36244509612251607</c:v>
                </c:pt>
                <c:pt idx="7">
                  <c:v>0.29197627891821493</c:v>
                </c:pt>
                <c:pt idx="8">
                  <c:v>0.23560122515477397</c:v>
                </c:pt>
                <c:pt idx="9">
                  <c:v>0.19050118214402118</c:v>
                </c:pt>
                <c:pt idx="10">
                  <c:v>0.15442114773541898</c:v>
                </c:pt>
                <c:pt idx="11">
                  <c:v>0.12555712020853721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Sheet1!$V$1</c:f>
              <c:strCache>
                <c:ptCount val="1"/>
                <c:pt idx="0">
                  <c:v>pi</c:v>
                </c:pt>
              </c:strCache>
            </c:strRef>
          </c:tx>
          <c:marker>
            <c:symbol val="none"/>
          </c:marker>
          <c:val>
            <c:numRef>
              <c:f>Sheet1!$V$2:$V$13</c:f>
              <c:numCache>
                <c:formatCode>General</c:formatCode>
                <c:ptCount val="12"/>
                <c:pt idx="0">
                  <c:v>0.89605734767025202</c:v>
                </c:pt>
                <c:pt idx="1">
                  <c:v>0.71684587813620171</c:v>
                </c:pt>
                <c:pt idx="2">
                  <c:v>0.57347670250896143</c:v>
                </c:pt>
                <c:pt idx="3">
                  <c:v>0.45878136200716912</c:v>
                </c:pt>
                <c:pt idx="4">
                  <c:v>0.36702508960573532</c:v>
                </c:pt>
                <c:pt idx="5">
                  <c:v>0.29362007168458831</c:v>
                </c:pt>
                <c:pt idx="6">
                  <c:v>0.23489605734767063</c:v>
                </c:pt>
                <c:pt idx="7">
                  <c:v>0.18791684587813653</c:v>
                </c:pt>
                <c:pt idx="8">
                  <c:v>0.15033347670250924</c:v>
                </c:pt>
                <c:pt idx="9">
                  <c:v>0.12026678136200737</c:v>
                </c:pt>
                <c:pt idx="10">
                  <c:v>9.6213425089605911E-2</c:v>
                </c:pt>
                <c:pt idx="11">
                  <c:v>7.6970740071684723E-2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Sheet1!$W$1</c:f>
              <c:strCache>
                <c:ptCount val="1"/>
                <c:pt idx="0">
                  <c:v>ygap</c:v>
                </c:pt>
              </c:strCache>
            </c:strRef>
          </c:tx>
          <c:marker>
            <c:symbol val="none"/>
          </c:marker>
          <c:val>
            <c:numRef>
              <c:f>Sheet1!$W$2:$W$13</c:f>
              <c:numCache>
                <c:formatCode>General</c:formatCode>
                <c:ptCount val="12"/>
                <c:pt idx="0">
                  <c:v>1.8637992831541237</c:v>
                </c:pt>
                <c:pt idx="1">
                  <c:v>1.4910394265232991</c:v>
                </c:pt>
                <c:pt idx="2">
                  <c:v>1.1928315412186394</c:v>
                </c:pt>
                <c:pt idx="3">
                  <c:v>0.9542652329749115</c:v>
                </c:pt>
                <c:pt idx="4">
                  <c:v>0.76341218637992936</c:v>
                </c:pt>
                <c:pt idx="5">
                  <c:v>0.61072974910394351</c:v>
                </c:pt>
                <c:pt idx="6">
                  <c:v>0.48858379928315476</c:v>
                </c:pt>
                <c:pt idx="7">
                  <c:v>0.39086703942652384</c:v>
                </c:pt>
                <c:pt idx="8">
                  <c:v>0.3126936315412191</c:v>
                </c:pt>
                <c:pt idx="9">
                  <c:v>0.25015490523297529</c:v>
                </c:pt>
                <c:pt idx="10">
                  <c:v>0.20012392418638023</c:v>
                </c:pt>
                <c:pt idx="11">
                  <c:v>0.16009913934910419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144256"/>
        <c:axId val="187707776"/>
      </c:lineChart>
      <c:catAx>
        <c:axId val="188144256"/>
        <c:scaling>
          <c:orientation val="minMax"/>
        </c:scaling>
        <c:delete val="0"/>
        <c:axPos val="b"/>
        <c:majorTickMark val="out"/>
        <c:minorTickMark val="none"/>
        <c:tickLblPos val="nextTo"/>
        <c:crossAx val="187707776"/>
        <c:crosses val="autoZero"/>
        <c:auto val="1"/>
        <c:lblAlgn val="ctr"/>
        <c:lblOffset val="100"/>
        <c:noMultiLvlLbl val="0"/>
      </c:catAx>
      <c:valAx>
        <c:axId val="187707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81442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5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nb-NO" sz="1200"/>
              <a:t>Effects of a demand shock with higher phi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9370773663475372E-2"/>
          <c:y val="0.13580520896426421"/>
          <c:w val="0.73065627489028262"/>
          <c:h val="0.73093995558247593"/>
        </c:manualLayout>
      </c:layout>
      <c:lineChart>
        <c:grouping val="standard"/>
        <c:varyColors val="0"/>
        <c:ser>
          <c:idx val="0"/>
          <c:order val="0"/>
          <c:tx>
            <c:strRef>
              <c:f>Sheet1!$U$16</c:f>
              <c:strCache>
                <c:ptCount val="1"/>
                <c:pt idx="0">
                  <c:v>i</c:v>
                </c:pt>
              </c:strCache>
            </c:strRef>
          </c:tx>
          <c:marker>
            <c:symbol val="none"/>
          </c:marker>
          <c:val>
            <c:numRef>
              <c:f>Sheet1!$U$17:$U$28</c:f>
              <c:numCache>
                <c:formatCode>General</c:formatCode>
                <c:ptCount val="12"/>
                <c:pt idx="0">
                  <c:v>1.1568900009266982</c:v>
                </c:pt>
                <c:pt idx="1">
                  <c:v>0.92753220276156068</c:v>
                </c:pt>
                <c:pt idx="2">
                  <c:v>0.74404596422945057</c:v>
                </c:pt>
                <c:pt idx="3">
                  <c:v>0.59725697340376249</c:v>
                </c:pt>
                <c:pt idx="4">
                  <c:v>0.47982578074321208</c:v>
                </c:pt>
                <c:pt idx="5">
                  <c:v>0.3858808266147718</c:v>
                </c:pt>
                <c:pt idx="6">
                  <c:v>0.31072486331201943</c:v>
                </c:pt>
                <c:pt idx="7">
                  <c:v>0.25060009266981759</c:v>
                </c:pt>
                <c:pt idx="8">
                  <c:v>0.20250027615605609</c:v>
                </c:pt>
                <c:pt idx="9">
                  <c:v>0.16402042294504687</c:v>
                </c:pt>
                <c:pt idx="10">
                  <c:v>0.13323654037623955</c:v>
                </c:pt>
                <c:pt idx="11">
                  <c:v>0.10860943432119365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Sheet1!$V$16</c:f>
              <c:strCache>
                <c:ptCount val="1"/>
                <c:pt idx="0">
                  <c:v>pi</c:v>
                </c:pt>
              </c:strCache>
            </c:strRef>
          </c:tx>
          <c:marker>
            <c:symbol val="none"/>
          </c:marker>
          <c:val>
            <c:numRef>
              <c:f>Sheet1!$V$17:$V$28</c:f>
              <c:numCache>
                <c:formatCode>General</c:formatCode>
                <c:ptCount val="12"/>
                <c:pt idx="0">
                  <c:v>0.38226299694189603</c:v>
                </c:pt>
                <c:pt idx="1">
                  <c:v>0.30581039755351686</c:v>
                </c:pt>
                <c:pt idx="2">
                  <c:v>0.24464831804281351</c:v>
                </c:pt>
                <c:pt idx="3">
                  <c:v>0.19571865443425082</c:v>
                </c:pt>
                <c:pt idx="4">
                  <c:v>0.15657492354740066</c:v>
                </c:pt>
                <c:pt idx="5">
                  <c:v>0.12525993883792055</c:v>
                </c:pt>
                <c:pt idx="6">
                  <c:v>0.10020795107033643</c:v>
                </c:pt>
                <c:pt idx="7">
                  <c:v>8.0166360856269159E-2</c:v>
                </c:pt>
                <c:pt idx="8">
                  <c:v>6.4133088685015327E-2</c:v>
                </c:pt>
                <c:pt idx="9">
                  <c:v>5.1306470948012259E-2</c:v>
                </c:pt>
                <c:pt idx="10">
                  <c:v>4.104517675840981E-2</c:v>
                </c:pt>
                <c:pt idx="11">
                  <c:v>3.2836141406727845E-2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Sheet1!$W$16</c:f>
              <c:strCache>
                <c:ptCount val="1"/>
                <c:pt idx="0">
                  <c:v>ygap</c:v>
                </c:pt>
              </c:strCache>
            </c:strRef>
          </c:tx>
          <c:marker>
            <c:symbol val="none"/>
          </c:marker>
          <c:val>
            <c:numRef>
              <c:f>Sheet1!$W$17:$W$28</c:f>
              <c:numCache>
                <c:formatCode>General</c:formatCode>
                <c:ptCount val="12"/>
                <c:pt idx="0">
                  <c:v>0.79510703363914348</c:v>
                </c:pt>
                <c:pt idx="1">
                  <c:v>0.63608562691131487</c:v>
                </c:pt>
                <c:pt idx="2">
                  <c:v>0.50886850152905194</c:v>
                </c:pt>
                <c:pt idx="3">
                  <c:v>0.40709480122324154</c:v>
                </c:pt>
                <c:pt idx="4">
                  <c:v>0.32567584097859326</c:v>
                </c:pt>
                <c:pt idx="5">
                  <c:v>0.26054067278287463</c:v>
                </c:pt>
                <c:pt idx="6">
                  <c:v>0.2084325382262997</c:v>
                </c:pt>
                <c:pt idx="7">
                  <c:v>0.16674603058103979</c:v>
                </c:pt>
                <c:pt idx="8">
                  <c:v>0.13339682446483184</c:v>
                </c:pt>
                <c:pt idx="9">
                  <c:v>0.10671745957186546</c:v>
                </c:pt>
                <c:pt idx="10">
                  <c:v>8.5373967657492375E-2</c:v>
                </c:pt>
                <c:pt idx="11">
                  <c:v>6.82991741259939E-2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737984"/>
        <c:axId val="187739520"/>
      </c:lineChart>
      <c:catAx>
        <c:axId val="187737984"/>
        <c:scaling>
          <c:orientation val="minMax"/>
        </c:scaling>
        <c:delete val="0"/>
        <c:axPos val="b"/>
        <c:majorTickMark val="out"/>
        <c:minorTickMark val="none"/>
        <c:tickLblPos val="nextTo"/>
        <c:crossAx val="187739520"/>
        <c:crosses val="autoZero"/>
        <c:auto val="1"/>
        <c:lblAlgn val="ctr"/>
        <c:lblOffset val="100"/>
        <c:noMultiLvlLbl val="0"/>
      </c:catAx>
      <c:valAx>
        <c:axId val="187739520"/>
        <c:scaling>
          <c:orientation val="minMax"/>
          <c:max val="2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7737984"/>
        <c:crosses val="autoZero"/>
        <c:crossBetween val="between"/>
        <c:majorUnit val="0.2"/>
        <c:minorUnit val="4.0000000000000022E-2"/>
      </c:valAx>
    </c:plotArea>
    <c:legend>
      <c:legendPos val="r"/>
      <c:overlay val="0"/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5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609601</xdr:colOff>
      <xdr:row>7</xdr:row>
      <xdr:rowOff>85725</xdr:rowOff>
    </xdr:from>
    <xdr:to>
      <xdr:col>16</xdr:col>
      <xdr:colOff>371476</xdr:colOff>
      <xdr:row>24</xdr:row>
      <xdr:rowOff>161925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66675</xdr:colOff>
      <xdr:row>26</xdr:row>
      <xdr:rowOff>152399</xdr:rowOff>
    </xdr:from>
    <xdr:to>
      <xdr:col>16</xdr:col>
      <xdr:colOff>219075</xdr:colOff>
      <xdr:row>42</xdr:row>
      <xdr:rowOff>85724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8</xdr:row>
      <xdr:rowOff>76200</xdr:rowOff>
    </xdr:from>
    <xdr:to>
      <xdr:col>8</xdr:col>
      <xdr:colOff>352425</xdr:colOff>
      <xdr:row>23</xdr:row>
      <xdr:rowOff>123825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323849</xdr:colOff>
      <xdr:row>25</xdr:row>
      <xdr:rowOff>104775</xdr:rowOff>
    </xdr:from>
    <xdr:to>
      <xdr:col>8</xdr:col>
      <xdr:colOff>171450</xdr:colOff>
      <xdr:row>41</xdr:row>
      <xdr:rowOff>57149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Median">
      <a:maj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28"/>
  <sheetViews>
    <sheetView tabSelected="1" topLeftCell="J1" workbookViewId="0">
      <selection activeCell="C3" sqref="C3"/>
    </sheetView>
  </sheetViews>
  <sheetFormatPr baseColWidth="10" defaultColWidth="9" defaultRowHeight="14.25" x14ac:dyDescent="0.2"/>
  <cols>
    <col min="9" max="9" width="28.5" bestFit="1" customWidth="1"/>
  </cols>
  <sheetData>
    <row r="1" spans="1:30" x14ac:dyDescent="0.2">
      <c r="A1" s="2" t="s">
        <v>0</v>
      </c>
      <c r="B1" s="2" t="s">
        <v>1</v>
      </c>
      <c r="C1" s="2" t="s">
        <v>15</v>
      </c>
      <c r="D1" s="2" t="s">
        <v>14</v>
      </c>
      <c r="E1" s="2" t="s">
        <v>16</v>
      </c>
      <c r="F1" s="2" t="s">
        <v>22</v>
      </c>
      <c r="G1" s="2"/>
      <c r="H1" s="4" t="s">
        <v>17</v>
      </c>
      <c r="I1" s="2" t="s">
        <v>20</v>
      </c>
      <c r="J1" s="4" t="s">
        <v>7</v>
      </c>
      <c r="L1" s="2" t="s">
        <v>8</v>
      </c>
      <c r="M1" s="2" t="s">
        <v>2</v>
      </c>
      <c r="R1" s="2" t="s">
        <v>10</v>
      </c>
      <c r="S1" t="s">
        <v>6</v>
      </c>
      <c r="T1" t="s">
        <v>11</v>
      </c>
      <c r="U1" t="s">
        <v>4</v>
      </c>
      <c r="V1" t="s">
        <v>5</v>
      </c>
      <c r="W1" t="s">
        <v>12</v>
      </c>
      <c r="Y1" s="1" t="s">
        <v>18</v>
      </c>
      <c r="Z1" t="s">
        <v>6</v>
      </c>
      <c r="AA1" t="s">
        <v>19</v>
      </c>
      <c r="AB1" t="s">
        <v>4</v>
      </c>
      <c r="AC1" t="s">
        <v>5</v>
      </c>
      <c r="AD1" t="s">
        <v>12</v>
      </c>
    </row>
    <row r="2" spans="1:30" x14ac:dyDescent="0.2">
      <c r="A2">
        <v>0.99</v>
      </c>
      <c r="B2">
        <v>0.1</v>
      </c>
      <c r="C2">
        <v>1.5</v>
      </c>
      <c r="D2">
        <v>0.8</v>
      </c>
      <c r="E2">
        <v>0.5</v>
      </c>
      <c r="F2">
        <f>(1-beta)/beta</f>
        <v>1.0101010101010111E-2</v>
      </c>
      <c r="H2">
        <f>1/(1+kappa*phipi)</f>
        <v>0.86956521739130443</v>
      </c>
      <c r="I2" s="3">
        <f>(1/(1-Gamma*rho_e*(1+kappa+beta*(1-rho_e))))</f>
        <v>10.304659498207897</v>
      </c>
      <c r="J2" s="3">
        <f>(1/(1-Gamma*rho_v*(1+kappa+beta*(1-rho_v))))</f>
        <v>3.2624113475177317</v>
      </c>
      <c r="L2" s="3">
        <f>-kappa*Gamma*d</f>
        <v>-0.28368794326241148</v>
      </c>
      <c r="M2">
        <f>kappa*Gamma*b</f>
        <v>0.89605734767025202</v>
      </c>
      <c r="S2">
        <v>1</v>
      </c>
      <c r="T2">
        <v>1</v>
      </c>
      <c r="U2">
        <f t="shared" ref="U2:U13" si="0">$F$2+phipi*V2+0</f>
        <v>1.3541870316063882</v>
      </c>
      <c r="V2">
        <f t="shared" ref="V2:V13" si="1">psi_12*T2</f>
        <v>0.89605734767025202</v>
      </c>
      <c r="W2">
        <f t="shared" ref="W2:W13" si="2">psi_22*T2</f>
        <v>1.8637992831541237</v>
      </c>
      <c r="Z2">
        <v>1</v>
      </c>
      <c r="AA2">
        <v>1</v>
      </c>
      <c r="AB2">
        <f t="shared" ref="AB2:AB13" si="3">$F$2+phipi*AC2+AA2</f>
        <v>0.58456909520739297</v>
      </c>
      <c r="AC2">
        <f t="shared" ref="AC2:AC13" si="4">psi_11*AA2</f>
        <v>-0.28368794326241148</v>
      </c>
      <c r="AD2">
        <f t="shared" ref="AD2:AD13" si="5">psi_21*AA2</f>
        <v>-1.432624113475178</v>
      </c>
    </row>
    <row r="3" spans="1:30" x14ac:dyDescent="0.2">
      <c r="L3" s="2" t="s">
        <v>9</v>
      </c>
      <c r="M3" s="2" t="s">
        <v>3</v>
      </c>
      <c r="S3">
        <f>S2+1</f>
        <v>2</v>
      </c>
      <c r="T3">
        <f t="shared" ref="T3:T13" si="6">rho_e*T2</f>
        <v>0.8</v>
      </c>
      <c r="U3">
        <f t="shared" si="0"/>
        <v>1.0853698273053127</v>
      </c>
      <c r="V3">
        <f t="shared" si="1"/>
        <v>0.71684587813620171</v>
      </c>
      <c r="W3">
        <f t="shared" si="2"/>
        <v>1.4910394265232991</v>
      </c>
      <c r="Z3">
        <f>Z2+1</f>
        <v>2</v>
      </c>
      <c r="AA3">
        <f t="shared" ref="AA3:AA13" si="7">rho_v*AA2</f>
        <v>0.5</v>
      </c>
      <c r="AB3">
        <f t="shared" si="3"/>
        <v>0.29733505265420151</v>
      </c>
      <c r="AC3">
        <f t="shared" si="4"/>
        <v>-0.14184397163120574</v>
      </c>
      <c r="AD3">
        <f t="shared" si="5"/>
        <v>-0.71631205673758902</v>
      </c>
    </row>
    <row r="4" spans="1:30" x14ac:dyDescent="0.2">
      <c r="L4">
        <f>-Gamma*d*(1-beta*rho_v)</f>
        <v>-1.432624113475178</v>
      </c>
      <c r="M4" s="3">
        <f>Gamma*b*(1-beta*rho_e)</f>
        <v>1.8637992831541237</v>
      </c>
      <c r="S4">
        <f t="shared" ref="S4:S13" si="8">S3+1</f>
        <v>3</v>
      </c>
      <c r="T4">
        <f t="shared" si="6"/>
        <v>0.64000000000000012</v>
      </c>
      <c r="U4">
        <f t="shared" si="0"/>
        <v>0.87031606386445226</v>
      </c>
      <c r="V4">
        <f t="shared" si="1"/>
        <v>0.57347670250896143</v>
      </c>
      <c r="W4">
        <f t="shared" si="2"/>
        <v>1.1928315412186394</v>
      </c>
      <c r="Z4">
        <f t="shared" ref="Z4:Z13" si="9">Z3+1</f>
        <v>3</v>
      </c>
      <c r="AA4">
        <f t="shared" si="7"/>
        <v>0.25</v>
      </c>
      <c r="AB4">
        <f t="shared" si="3"/>
        <v>0.15371803137760581</v>
      </c>
      <c r="AC4">
        <f t="shared" si="4"/>
        <v>-7.092198581560287E-2</v>
      </c>
      <c r="AD4">
        <f t="shared" si="5"/>
        <v>-0.35815602836879451</v>
      </c>
    </row>
    <row r="5" spans="1:30" x14ac:dyDescent="0.2">
      <c r="S5">
        <f t="shared" si="8"/>
        <v>4</v>
      </c>
      <c r="T5">
        <f t="shared" si="6"/>
        <v>0.51200000000000012</v>
      </c>
      <c r="U5">
        <f t="shared" si="0"/>
        <v>0.6982730531117638</v>
      </c>
      <c r="V5">
        <f t="shared" si="1"/>
        <v>0.45878136200716912</v>
      </c>
      <c r="W5">
        <f t="shared" si="2"/>
        <v>0.9542652329749115</v>
      </c>
      <c r="Z5">
        <f t="shared" si="9"/>
        <v>4</v>
      </c>
      <c r="AA5">
        <f t="shared" si="7"/>
        <v>0.125</v>
      </c>
      <c r="AB5">
        <f t="shared" si="3"/>
        <v>8.1909520739307962E-2</v>
      </c>
      <c r="AC5">
        <f t="shared" si="4"/>
        <v>-3.5460992907801435E-2</v>
      </c>
      <c r="AD5">
        <f t="shared" si="5"/>
        <v>-0.17907801418439726</v>
      </c>
    </row>
    <row r="6" spans="1:30" x14ac:dyDescent="0.2">
      <c r="S6">
        <f t="shared" si="8"/>
        <v>5</v>
      </c>
      <c r="T6">
        <f t="shared" si="6"/>
        <v>0.40960000000000013</v>
      </c>
      <c r="U6">
        <f t="shared" si="0"/>
        <v>0.5606386445096132</v>
      </c>
      <c r="V6">
        <f t="shared" si="1"/>
        <v>0.36702508960573532</v>
      </c>
      <c r="W6">
        <f t="shared" si="2"/>
        <v>0.76341218637992936</v>
      </c>
      <c r="Z6">
        <f t="shared" si="9"/>
        <v>5</v>
      </c>
      <c r="AA6">
        <f t="shared" si="7"/>
        <v>6.25E-2</v>
      </c>
      <c r="AB6">
        <f t="shared" si="3"/>
        <v>4.6005265420159036E-2</v>
      </c>
      <c r="AC6">
        <f t="shared" si="4"/>
        <v>-1.7730496453900717E-2</v>
      </c>
      <c r="AD6">
        <f t="shared" si="5"/>
        <v>-8.9539007092198628E-2</v>
      </c>
    </row>
    <row r="7" spans="1:30" x14ac:dyDescent="0.2">
      <c r="S7">
        <f t="shared" si="8"/>
        <v>6</v>
      </c>
      <c r="T7">
        <f t="shared" si="6"/>
        <v>0.32768000000000014</v>
      </c>
      <c r="U7">
        <f t="shared" si="0"/>
        <v>0.45053111762789261</v>
      </c>
      <c r="V7">
        <f t="shared" si="1"/>
        <v>0.29362007168458831</v>
      </c>
      <c r="W7">
        <f t="shared" si="2"/>
        <v>0.61072974910394351</v>
      </c>
      <c r="Z7">
        <f t="shared" si="9"/>
        <v>6</v>
      </c>
      <c r="AA7">
        <f t="shared" si="7"/>
        <v>3.125E-2</v>
      </c>
      <c r="AB7">
        <f t="shared" si="3"/>
        <v>2.8053137760584573E-2</v>
      </c>
      <c r="AC7">
        <f t="shared" si="4"/>
        <v>-8.8652482269503587E-3</v>
      </c>
      <c r="AD7">
        <f t="shared" si="5"/>
        <v>-4.4769503546099314E-2</v>
      </c>
    </row>
    <row r="8" spans="1:30" x14ac:dyDescent="0.2">
      <c r="S8">
        <f t="shared" si="8"/>
        <v>7</v>
      </c>
      <c r="T8">
        <f t="shared" si="6"/>
        <v>0.2621440000000001</v>
      </c>
      <c r="U8">
        <f t="shared" si="0"/>
        <v>0.36244509612251607</v>
      </c>
      <c r="V8">
        <f t="shared" si="1"/>
        <v>0.23489605734767063</v>
      </c>
      <c r="W8">
        <f t="shared" si="2"/>
        <v>0.48858379928315476</v>
      </c>
      <c r="Z8">
        <f t="shared" si="9"/>
        <v>7</v>
      </c>
      <c r="AA8">
        <f t="shared" si="7"/>
        <v>1.5625E-2</v>
      </c>
      <c r="AB8">
        <f t="shared" si="3"/>
        <v>1.9077073930797342E-2</v>
      </c>
      <c r="AC8">
        <f t="shared" si="4"/>
        <v>-4.4326241134751794E-3</v>
      </c>
      <c r="AD8">
        <f t="shared" si="5"/>
        <v>-2.2384751773049657E-2</v>
      </c>
    </row>
    <row r="9" spans="1:30" x14ac:dyDescent="0.2">
      <c r="S9">
        <f>S8+1</f>
        <v>8</v>
      </c>
      <c r="T9">
        <f t="shared" si="6"/>
        <v>0.2097152000000001</v>
      </c>
      <c r="U9">
        <f t="shared" si="0"/>
        <v>0.29197627891821493</v>
      </c>
      <c r="V9">
        <f t="shared" si="1"/>
        <v>0.18791684587813653</v>
      </c>
      <c r="W9">
        <f t="shared" si="2"/>
        <v>0.39086703942652384</v>
      </c>
      <c r="Z9">
        <f>Z8+1</f>
        <v>8</v>
      </c>
      <c r="AA9">
        <f t="shared" si="7"/>
        <v>7.8125E-3</v>
      </c>
      <c r="AB9">
        <f t="shared" si="3"/>
        <v>1.4589042015903726E-2</v>
      </c>
      <c r="AC9">
        <f t="shared" si="4"/>
        <v>-2.2163120567375897E-3</v>
      </c>
      <c r="AD9">
        <f t="shared" si="5"/>
        <v>-1.1192375886524828E-2</v>
      </c>
    </row>
    <row r="10" spans="1:30" x14ac:dyDescent="0.2">
      <c r="S10">
        <f>S9+1</f>
        <v>9</v>
      </c>
      <c r="T10">
        <f t="shared" si="6"/>
        <v>0.16777216000000009</v>
      </c>
      <c r="U10">
        <f t="shared" si="0"/>
        <v>0.23560122515477397</v>
      </c>
      <c r="V10">
        <f t="shared" si="1"/>
        <v>0.15033347670250924</v>
      </c>
      <c r="W10">
        <f t="shared" si="2"/>
        <v>0.3126936315412191</v>
      </c>
      <c r="Z10">
        <f>Z9+1</f>
        <v>9</v>
      </c>
      <c r="AA10">
        <f t="shared" si="7"/>
        <v>3.90625E-3</v>
      </c>
      <c r="AB10">
        <f t="shared" si="3"/>
        <v>1.2345026058456918E-2</v>
      </c>
      <c r="AC10">
        <f t="shared" si="4"/>
        <v>-1.1081560283687948E-3</v>
      </c>
      <c r="AD10">
        <f t="shared" si="5"/>
        <v>-5.5961879432624142E-3</v>
      </c>
    </row>
    <row r="11" spans="1:30" x14ac:dyDescent="0.2">
      <c r="S11">
        <f t="shared" si="8"/>
        <v>10</v>
      </c>
      <c r="T11">
        <f t="shared" si="6"/>
        <v>0.13421772800000006</v>
      </c>
      <c r="U11">
        <f t="shared" si="0"/>
        <v>0.19050118214402118</v>
      </c>
      <c r="V11">
        <f t="shared" si="1"/>
        <v>0.12026678136200737</v>
      </c>
      <c r="W11">
        <f t="shared" si="2"/>
        <v>0.25015490523297529</v>
      </c>
      <c r="Z11">
        <f t="shared" si="9"/>
        <v>10</v>
      </c>
      <c r="AA11">
        <f t="shared" si="7"/>
        <v>1.953125E-3</v>
      </c>
      <c r="AB11">
        <f t="shared" si="3"/>
        <v>1.1223018079733514E-2</v>
      </c>
      <c r="AC11">
        <f t="shared" si="4"/>
        <v>-5.5407801418439742E-4</v>
      </c>
      <c r="AD11">
        <f t="shared" si="5"/>
        <v>-2.7980939716312071E-3</v>
      </c>
    </row>
    <row r="12" spans="1:30" x14ac:dyDescent="0.2">
      <c r="S12">
        <f t="shared" si="8"/>
        <v>11</v>
      </c>
      <c r="T12">
        <f t="shared" si="6"/>
        <v>0.10737418240000006</v>
      </c>
      <c r="U12">
        <f t="shared" si="0"/>
        <v>0.15442114773541898</v>
      </c>
      <c r="V12">
        <f t="shared" si="1"/>
        <v>9.6213425089605911E-2</v>
      </c>
      <c r="W12">
        <f t="shared" si="2"/>
        <v>0.20012392418638023</v>
      </c>
      <c r="Z12">
        <f t="shared" si="9"/>
        <v>11</v>
      </c>
      <c r="AA12">
        <f t="shared" si="7"/>
        <v>9.765625E-4</v>
      </c>
      <c r="AB12">
        <f t="shared" si="3"/>
        <v>1.0662014090371812E-2</v>
      </c>
      <c r="AC12">
        <f t="shared" si="4"/>
        <v>-2.7703900709219871E-4</v>
      </c>
      <c r="AD12">
        <f t="shared" si="5"/>
        <v>-1.3990469858156036E-3</v>
      </c>
    </row>
    <row r="13" spans="1:30" x14ac:dyDescent="0.2">
      <c r="S13">
        <f t="shared" si="8"/>
        <v>12</v>
      </c>
      <c r="T13">
        <f t="shared" si="6"/>
        <v>8.589934592000005E-2</v>
      </c>
      <c r="U13">
        <f t="shared" si="0"/>
        <v>0.12555712020853721</v>
      </c>
      <c r="V13">
        <f t="shared" si="1"/>
        <v>7.6970740071684723E-2</v>
      </c>
      <c r="W13">
        <f t="shared" si="2"/>
        <v>0.16009913934910419</v>
      </c>
      <c r="Z13">
        <f t="shared" si="9"/>
        <v>12</v>
      </c>
      <c r="AA13">
        <f t="shared" si="7"/>
        <v>4.8828125E-4</v>
      </c>
      <c r="AB13">
        <f t="shared" si="3"/>
        <v>1.0381512095690961E-2</v>
      </c>
      <c r="AC13">
        <f t="shared" si="4"/>
        <v>-1.3851950354609936E-4</v>
      </c>
      <c r="AD13">
        <f t="shared" si="5"/>
        <v>-6.9952349290780178E-4</v>
      </c>
    </row>
    <row r="15" spans="1:30" x14ac:dyDescent="0.2">
      <c r="R15" s="2" t="s">
        <v>21</v>
      </c>
      <c r="S15" s="2"/>
      <c r="T15" s="2"/>
      <c r="Y15" s="1" t="s">
        <v>13</v>
      </c>
      <c r="Z15" s="1"/>
      <c r="AA15" s="1"/>
    </row>
    <row r="16" spans="1:30" x14ac:dyDescent="0.2">
      <c r="R16" t="s">
        <v>10</v>
      </c>
      <c r="S16" t="s">
        <v>6</v>
      </c>
      <c r="T16" t="s">
        <v>11</v>
      </c>
      <c r="U16" t="s">
        <v>4</v>
      </c>
      <c r="V16" t="s">
        <v>5</v>
      </c>
      <c r="W16" t="s">
        <v>12</v>
      </c>
      <c r="Y16" t="s">
        <v>18</v>
      </c>
      <c r="Z16" t="s">
        <v>6</v>
      </c>
      <c r="AA16" t="s">
        <v>19</v>
      </c>
      <c r="AB16" t="s">
        <v>4</v>
      </c>
      <c r="AC16" t="s">
        <v>5</v>
      </c>
      <c r="AD16" t="s">
        <v>12</v>
      </c>
    </row>
    <row r="17" spans="19:30" x14ac:dyDescent="0.2">
      <c r="S17">
        <v>1</v>
      </c>
      <c r="T17">
        <v>1</v>
      </c>
      <c r="U17">
        <v>1.1568900009266982</v>
      </c>
      <c r="V17">
        <v>0.38226299694189603</v>
      </c>
      <c r="W17">
        <v>0.79510703363914348</v>
      </c>
      <c r="Z17">
        <v>1</v>
      </c>
      <c r="AA17">
        <v>1</v>
      </c>
      <c r="AB17">
        <v>0.41308608472787567</v>
      </c>
      <c r="AC17">
        <v>-0.19900497512437815</v>
      </c>
      <c r="AD17">
        <v>-1.0049751243781095</v>
      </c>
    </row>
    <row r="18" spans="19:30" x14ac:dyDescent="0.2">
      <c r="S18">
        <v>2</v>
      </c>
      <c r="T18">
        <v>0.8</v>
      </c>
      <c r="U18">
        <v>0.92753220276156068</v>
      </c>
      <c r="V18">
        <v>0.30581039755351686</v>
      </c>
      <c r="W18">
        <v>0.63608562691131487</v>
      </c>
      <c r="Z18">
        <v>2</v>
      </c>
      <c r="AA18">
        <v>0.5</v>
      </c>
      <c r="AB18">
        <v>0.21159354741444286</v>
      </c>
      <c r="AC18">
        <v>-9.9502487562189074E-2</v>
      </c>
      <c r="AD18">
        <v>-0.50248756218905477</v>
      </c>
    </row>
    <row r="19" spans="19:30" x14ac:dyDescent="0.2">
      <c r="S19">
        <v>3</v>
      </c>
      <c r="T19">
        <v>0.64000000000000012</v>
      </c>
      <c r="U19">
        <v>0.74404596422945057</v>
      </c>
      <c r="V19">
        <v>0.24464831804281351</v>
      </c>
      <c r="W19">
        <v>0.50886850152905194</v>
      </c>
      <c r="Z19">
        <v>3</v>
      </c>
      <c r="AA19">
        <v>0.25</v>
      </c>
      <c r="AB19">
        <v>0.11084727875772649</v>
      </c>
      <c r="AC19">
        <v>-4.9751243781094537E-2</v>
      </c>
      <c r="AD19">
        <v>-0.25124378109452739</v>
      </c>
    </row>
    <row r="20" spans="19:30" x14ac:dyDescent="0.2">
      <c r="S20">
        <v>4</v>
      </c>
      <c r="T20">
        <v>0.51200000000000012</v>
      </c>
      <c r="U20">
        <v>0.59725697340376249</v>
      </c>
      <c r="V20">
        <v>0.19571865443425082</v>
      </c>
      <c r="W20">
        <v>0.40709480122324154</v>
      </c>
      <c r="Z20">
        <v>4</v>
      </c>
      <c r="AA20">
        <v>0.125</v>
      </c>
      <c r="AB20">
        <v>6.0474144429368298E-2</v>
      </c>
      <c r="AC20">
        <v>-2.4875621890547268E-2</v>
      </c>
      <c r="AD20">
        <v>-0.12562189054726369</v>
      </c>
    </row>
    <row r="21" spans="19:30" x14ac:dyDescent="0.2">
      <c r="S21">
        <v>5</v>
      </c>
      <c r="T21">
        <v>0.40960000000000013</v>
      </c>
      <c r="U21">
        <v>0.47982578074321208</v>
      </c>
      <c r="V21">
        <v>0.15657492354740066</v>
      </c>
      <c r="W21">
        <v>0.32567584097859326</v>
      </c>
      <c r="Z21">
        <v>5</v>
      </c>
      <c r="AA21">
        <v>6.25E-2</v>
      </c>
      <c r="AB21">
        <v>3.5287577265189204E-2</v>
      </c>
      <c r="AC21">
        <v>-1.2437810945273634E-2</v>
      </c>
      <c r="AD21">
        <v>-6.2810945273631846E-2</v>
      </c>
    </row>
    <row r="22" spans="19:30" x14ac:dyDescent="0.2">
      <c r="S22">
        <v>6</v>
      </c>
      <c r="T22">
        <v>0.32768000000000014</v>
      </c>
      <c r="U22">
        <v>0.3858808266147718</v>
      </c>
      <c r="V22">
        <v>0.12525993883792055</v>
      </c>
      <c r="W22">
        <v>0.26054067278287463</v>
      </c>
      <c r="Z22">
        <v>6</v>
      </c>
      <c r="AA22">
        <v>3.125E-2</v>
      </c>
      <c r="AB22">
        <v>2.2694293683099657E-2</v>
      </c>
      <c r="AC22">
        <v>-6.2189054726368171E-3</v>
      </c>
      <c r="AD22">
        <v>-3.1405472636815923E-2</v>
      </c>
    </row>
    <row r="23" spans="19:30" x14ac:dyDescent="0.2">
      <c r="S23">
        <v>7</v>
      </c>
      <c r="T23">
        <v>0.2621440000000001</v>
      </c>
      <c r="U23">
        <v>0.31072486331201943</v>
      </c>
      <c r="V23">
        <v>0.10020795107033643</v>
      </c>
      <c r="W23">
        <v>0.2084325382262997</v>
      </c>
      <c r="Z23">
        <v>7</v>
      </c>
      <c r="AA23">
        <v>1.5625E-2</v>
      </c>
      <c r="AB23">
        <v>1.6397651892054884E-2</v>
      </c>
      <c r="AC23">
        <v>-3.1094527363184086E-3</v>
      </c>
      <c r="AD23">
        <v>-1.5702736318407962E-2</v>
      </c>
    </row>
    <row r="24" spans="19:30" x14ac:dyDescent="0.2">
      <c r="S24">
        <v>8</v>
      </c>
      <c r="T24">
        <v>0.2097152000000001</v>
      </c>
      <c r="U24">
        <v>0.25060009266981759</v>
      </c>
      <c r="V24">
        <v>8.0166360856269159E-2</v>
      </c>
      <c r="W24">
        <v>0.16674603058103979</v>
      </c>
      <c r="Z24">
        <v>8</v>
      </c>
      <c r="AA24">
        <v>7.8125E-3</v>
      </c>
      <c r="AB24">
        <v>1.3249330996532497E-2</v>
      </c>
      <c r="AC24">
        <v>-1.5547263681592043E-3</v>
      </c>
      <c r="AD24">
        <v>-7.8513681592039808E-3</v>
      </c>
    </row>
    <row r="25" spans="19:30" x14ac:dyDescent="0.2">
      <c r="S25">
        <v>9</v>
      </c>
      <c r="T25">
        <v>0.16777216000000009</v>
      </c>
      <c r="U25">
        <v>0.20250027615605609</v>
      </c>
      <c r="V25">
        <v>6.4133088685015327E-2</v>
      </c>
      <c r="W25">
        <v>0.13339682446483184</v>
      </c>
      <c r="Z25">
        <v>9</v>
      </c>
      <c r="AA25">
        <v>3.90625E-3</v>
      </c>
      <c r="AB25">
        <v>1.1675170548771305E-2</v>
      </c>
      <c r="AC25">
        <v>-7.7736318407960214E-4</v>
      </c>
      <c r="AD25">
        <v>-3.9256840796019904E-3</v>
      </c>
    </row>
    <row r="26" spans="19:30" x14ac:dyDescent="0.2">
      <c r="S26">
        <v>10</v>
      </c>
      <c r="T26">
        <v>0.13421772800000006</v>
      </c>
      <c r="U26">
        <v>0.16402042294504687</v>
      </c>
      <c r="V26">
        <v>5.1306470948012259E-2</v>
      </c>
      <c r="W26">
        <v>0.10671745957186546</v>
      </c>
      <c r="Z26">
        <v>10</v>
      </c>
      <c r="AA26">
        <v>1.953125E-3</v>
      </c>
      <c r="AB26">
        <v>1.0888090324890708E-2</v>
      </c>
      <c r="AC26">
        <v>-3.8868159203980107E-4</v>
      </c>
      <c r="AD26">
        <v>-1.9628420398009952E-3</v>
      </c>
    </row>
    <row r="27" spans="19:30" x14ac:dyDescent="0.2">
      <c r="S27">
        <v>11</v>
      </c>
      <c r="T27">
        <v>0.10737418240000006</v>
      </c>
      <c r="U27">
        <v>0.13323654037623955</v>
      </c>
      <c r="V27">
        <v>4.104517675840981E-2</v>
      </c>
      <c r="W27">
        <v>8.5373967657492375E-2</v>
      </c>
      <c r="Z27">
        <v>11</v>
      </c>
      <c r="AA27">
        <v>9.765625E-4</v>
      </c>
      <c r="AB27">
        <v>1.0494550212950409E-2</v>
      </c>
      <c r="AC27">
        <v>-1.9434079601990053E-4</v>
      </c>
      <c r="AD27">
        <v>-9.814210199004976E-4</v>
      </c>
    </row>
    <row r="28" spans="19:30" x14ac:dyDescent="0.2">
      <c r="S28">
        <v>12</v>
      </c>
      <c r="T28">
        <v>8.589934592000005E-2</v>
      </c>
      <c r="U28">
        <v>0.10860943432119365</v>
      </c>
      <c r="V28">
        <v>3.2836141406727845E-2</v>
      </c>
      <c r="W28">
        <v>6.82991741259939E-2</v>
      </c>
      <c r="Z28">
        <v>12</v>
      </c>
      <c r="AA28">
        <v>4.8828125E-4</v>
      </c>
      <c r="AB28">
        <v>1.029778015698026E-2</v>
      </c>
      <c r="AC28">
        <v>-9.7170398009950267E-5</v>
      </c>
      <c r="AD28">
        <v>-4.907105099502488E-4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18</vt:i4>
      </vt:variant>
    </vt:vector>
  </HeadingPairs>
  <TitlesOfParts>
    <vt:vector size="21" baseType="lpstr">
      <vt:lpstr>Sheet1</vt:lpstr>
      <vt:lpstr>Sheet2</vt:lpstr>
      <vt:lpstr>Sheet3</vt:lpstr>
      <vt:lpstr>a</vt:lpstr>
      <vt:lpstr>b</vt:lpstr>
      <vt:lpstr>beta</vt:lpstr>
      <vt:lpstr>d</vt:lpstr>
      <vt:lpstr>Gamma</vt:lpstr>
      <vt:lpstr>Gamma2</vt:lpstr>
      <vt:lpstr>kappa</vt:lpstr>
      <vt:lpstr>kappa2</vt:lpstr>
      <vt:lpstr>phipi</vt:lpstr>
      <vt:lpstr>psi_11</vt:lpstr>
      <vt:lpstr>psi_12</vt:lpstr>
      <vt:lpstr>psi_21</vt:lpstr>
      <vt:lpstr>psi_22</vt:lpstr>
      <vt:lpstr>rho_e</vt:lpstr>
      <vt:lpstr>rho_v</vt:lpstr>
      <vt:lpstr>rhoe</vt:lpstr>
      <vt:lpstr>rhou</vt:lpstr>
      <vt:lpstr>rhov</vt:lpstr>
    </vt:vector>
  </TitlesOfParts>
  <Company>Norges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Tommy Sveen</dc:creator>
  <cp:lastModifiedBy>Ninas</cp:lastModifiedBy>
  <cp:lastPrinted>2010-02-17T20:35:10Z</cp:lastPrinted>
  <dcterms:created xsi:type="dcterms:W3CDTF">2010-02-10T10:09:50Z</dcterms:created>
  <dcterms:modified xsi:type="dcterms:W3CDTF">2016-04-08T16:56:16Z</dcterms:modified>
</cp:coreProperties>
</file>